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0" windowWidth="18060" windowHeight="7050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0">Доходы!$1:$1</definedName>
    <definedName name="_xlnm.Print_Titles" localSheetId="2">источники!$2:$4</definedName>
    <definedName name="_xlnm.Print_Titles" localSheetId="1">Расходы!#REF!</definedName>
  </definedNames>
  <calcPr calcId="144525"/>
</workbook>
</file>

<file path=xl/calcChain.xml><?xml version="1.0" encoding="utf-8"?>
<calcChain xmlns="http://schemas.openxmlformats.org/spreadsheetml/2006/main">
  <c r="F115" i="2" l="1"/>
  <c r="F114" i="2" s="1"/>
  <c r="F107" i="2"/>
  <c r="F106" i="2" s="1"/>
  <c r="F105" i="2" s="1"/>
  <c r="E107" i="2"/>
  <c r="E55" i="2"/>
  <c r="F55" i="2"/>
  <c r="E46" i="2"/>
  <c r="E45" i="2" s="1"/>
  <c r="F46" i="2"/>
  <c r="E12" i="3"/>
  <c r="E11" i="3" s="1"/>
  <c r="E10" i="3" s="1"/>
  <c r="E9" i="3" s="1"/>
  <c r="D12" i="3"/>
  <c r="D11" i="3" s="1"/>
  <c r="D10" i="3" s="1"/>
  <c r="D9" i="3" s="1"/>
  <c r="E17" i="3"/>
  <c r="E16" i="3" s="1"/>
  <c r="E15" i="3" s="1"/>
  <c r="E14" i="3" s="1"/>
  <c r="D17" i="3"/>
  <c r="D16" i="3" s="1"/>
  <c r="D15" i="3" s="1"/>
  <c r="D14" i="3" s="1"/>
  <c r="F14" i="3" s="1"/>
  <c r="E31" i="1"/>
  <c r="E30" i="1" s="1"/>
  <c r="E29" i="1" s="1"/>
  <c r="F145" i="2"/>
  <c r="F144" i="2" s="1"/>
  <c r="F165" i="2"/>
  <c r="F164" i="2" s="1"/>
  <c r="F159" i="2" s="1"/>
  <c r="F158" i="2" s="1"/>
  <c r="F157" i="2" s="1"/>
  <c r="F156" i="2" s="1"/>
  <c r="F155" i="2" s="1"/>
  <c r="F147" i="2" s="1"/>
  <c r="F177" i="2"/>
  <c r="F176" i="2" s="1"/>
  <c r="F175" i="2" s="1"/>
  <c r="F174" i="2" s="1"/>
  <c r="F173" i="2" s="1"/>
  <c r="F172" i="2" s="1"/>
  <c r="F171" i="2" s="1"/>
  <c r="F170" i="2" s="1"/>
  <c r="F169" i="2" s="1"/>
  <c r="F168" i="2" s="1"/>
  <c r="F167" i="2" s="1"/>
  <c r="E8" i="3"/>
  <c r="D8" i="3"/>
  <c r="E39" i="1"/>
  <c r="E38" i="1" s="1"/>
  <c r="E37" i="1" s="1"/>
  <c r="D39" i="1"/>
  <c r="D38" i="1" s="1"/>
  <c r="D37" i="1" s="1"/>
  <c r="D11" i="1"/>
  <c r="D10" i="1" s="1"/>
  <c r="D16" i="1"/>
  <c r="D15" i="1" s="1"/>
  <c r="D19" i="1"/>
  <c r="D22" i="1"/>
  <c r="D24" i="1"/>
  <c r="D27" i="1"/>
  <c r="D26" i="1" s="1"/>
  <c r="D35" i="1"/>
  <c r="D34" i="1" s="1"/>
  <c r="D33" i="1" s="1"/>
  <c r="D44" i="1"/>
  <c r="D43" i="1" s="1"/>
  <c r="D47" i="1"/>
  <c r="D49" i="1"/>
  <c r="D51" i="1"/>
  <c r="D54" i="1"/>
  <c r="D53" i="1" s="1"/>
  <c r="D60" i="1"/>
  <c r="D59" i="1" s="1"/>
  <c r="D63" i="1"/>
  <c r="F63" i="1" s="1"/>
  <c r="F12" i="1"/>
  <c r="F13" i="1"/>
  <c r="F20" i="1"/>
  <c r="F23" i="1"/>
  <c r="F25" i="1"/>
  <c r="F28" i="1"/>
  <c r="F36" i="1"/>
  <c r="F45" i="1"/>
  <c r="F48" i="1"/>
  <c r="F50" i="1"/>
  <c r="F52" i="1"/>
  <c r="F55" i="1"/>
  <c r="F56" i="1"/>
  <c r="F57" i="1"/>
  <c r="F58" i="1"/>
  <c r="F64" i="1"/>
  <c r="F368" i="2"/>
  <c r="F367" i="2" s="1"/>
  <c r="F366" i="2" s="1"/>
  <c r="F365" i="2" s="1"/>
  <c r="F364" i="2" s="1"/>
  <c r="F363" i="2" s="1"/>
  <c r="F362" i="2" s="1"/>
  <c r="F361" i="2" s="1"/>
  <c r="F360" i="2" s="1"/>
  <c r="F359" i="2" s="1"/>
  <c r="F358" i="2" s="1"/>
  <c r="F341" i="2"/>
  <c r="F340" i="2" s="1"/>
  <c r="F311" i="2"/>
  <c r="F310" i="2" s="1"/>
  <c r="F309" i="2" s="1"/>
  <c r="F315" i="2"/>
  <c r="F314" i="2" s="1"/>
  <c r="F313" i="2" s="1"/>
  <c r="F292" i="2"/>
  <c r="F291" i="2" s="1"/>
  <c r="F290" i="2" s="1"/>
  <c r="F289" i="2" s="1"/>
  <c r="F288" i="2" s="1"/>
  <c r="F287" i="2" s="1"/>
  <c r="F299" i="2"/>
  <c r="F298" i="2" s="1"/>
  <c r="F297" i="2" s="1"/>
  <c r="F296" i="2" s="1"/>
  <c r="F295" i="2" s="1"/>
  <c r="F294" i="2" s="1"/>
  <c r="F279" i="2"/>
  <c r="F278" i="2" s="1"/>
  <c r="F277" i="2" s="1"/>
  <c r="F272" i="2"/>
  <c r="F271" i="2" s="1"/>
  <c r="F270" i="2" s="1"/>
  <c r="F269" i="2" s="1"/>
  <c r="F268" i="2" s="1"/>
  <c r="F267" i="2" s="1"/>
  <c r="F266" i="2" s="1"/>
  <c r="F263" i="2"/>
  <c r="F259" i="2" s="1"/>
  <c r="E263" i="2"/>
  <c r="E259" i="2" s="1"/>
  <c r="F245" i="2"/>
  <c r="G18" i="2"/>
  <c r="G22" i="2"/>
  <c r="G32" i="2"/>
  <c r="G36" i="2"/>
  <c r="G47" i="2"/>
  <c r="G48" i="2"/>
  <c r="G50" i="2"/>
  <c r="G52" i="2"/>
  <c r="G56" i="2"/>
  <c r="G57" i="2"/>
  <c r="G60" i="2"/>
  <c r="G61" i="2"/>
  <c r="G65" i="2"/>
  <c r="G73" i="2"/>
  <c r="G74" i="2"/>
  <c r="G75" i="2"/>
  <c r="G76" i="2"/>
  <c r="G77" i="2"/>
  <c r="G78" i="2"/>
  <c r="G79" i="2"/>
  <c r="G80" i="2"/>
  <c r="G81" i="2"/>
  <c r="G82" i="2"/>
  <c r="G83" i="2"/>
  <c r="G84" i="2"/>
  <c r="G93" i="2"/>
  <c r="G94" i="2"/>
  <c r="G95" i="2"/>
  <c r="G96" i="2"/>
  <c r="G97" i="2"/>
  <c r="G98" i="2"/>
  <c r="G101" i="2"/>
  <c r="G102" i="2"/>
  <c r="G108" i="2"/>
  <c r="G112" i="2"/>
  <c r="G116" i="2"/>
  <c r="G117" i="2"/>
  <c r="G118" i="2"/>
  <c r="G119" i="2"/>
  <c r="G128" i="2"/>
  <c r="G139" i="2"/>
  <c r="G143" i="2"/>
  <c r="G146" i="2"/>
  <c r="G148" i="2"/>
  <c r="G149" i="2"/>
  <c r="G150" i="2"/>
  <c r="G151" i="2"/>
  <c r="G152" i="2"/>
  <c r="G153" i="2"/>
  <c r="G154" i="2"/>
  <c r="G160" i="2"/>
  <c r="G161" i="2"/>
  <c r="G162" i="2"/>
  <c r="G163" i="2"/>
  <c r="G166" i="2"/>
  <c r="G178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27" i="2"/>
  <c r="G228" i="2"/>
  <c r="G231" i="2"/>
  <c r="G232" i="2"/>
  <c r="G233" i="2"/>
  <c r="G241" i="2"/>
  <c r="G242" i="2"/>
  <c r="G243" i="2"/>
  <c r="G246" i="2"/>
  <c r="G250" i="2"/>
  <c r="G258" i="2"/>
  <c r="G260" i="2"/>
  <c r="G261" i="2"/>
  <c r="G262" i="2"/>
  <c r="G264" i="2"/>
  <c r="G273" i="2"/>
  <c r="G280" i="2"/>
  <c r="G281" i="2"/>
  <c r="G282" i="2"/>
  <c r="G283" i="2"/>
  <c r="G293" i="2"/>
  <c r="G300" i="2"/>
  <c r="G312" i="2"/>
  <c r="G316" i="2"/>
  <c r="G323" i="2"/>
  <c r="G327" i="2"/>
  <c r="G334" i="2"/>
  <c r="G338" i="2"/>
  <c r="G339" i="2"/>
  <c r="G342" i="2"/>
  <c r="G343" i="2"/>
  <c r="G347" i="2"/>
  <c r="G353" i="2"/>
  <c r="G357" i="2"/>
  <c r="G369" i="2"/>
  <c r="E17" i="2"/>
  <c r="F17" i="2"/>
  <c r="F16" i="2" s="1"/>
  <c r="F15" i="2" s="1"/>
  <c r="F14" i="2" s="1"/>
  <c r="E21" i="2"/>
  <c r="F21" i="2"/>
  <c r="F20" i="2" s="1"/>
  <c r="F19" i="2" s="1"/>
  <c r="E31" i="2"/>
  <c r="F31" i="2"/>
  <c r="F30" i="2" s="1"/>
  <c r="F29" i="2" s="1"/>
  <c r="F28" i="2" s="1"/>
  <c r="E35" i="2"/>
  <c r="F35" i="2"/>
  <c r="F34" i="2" s="1"/>
  <c r="F33" i="2" s="1"/>
  <c r="E49" i="2"/>
  <c r="E51" i="2"/>
  <c r="F51" i="2"/>
  <c r="F49" i="2" s="1"/>
  <c r="E59" i="2"/>
  <c r="E58" i="2" s="1"/>
  <c r="F59" i="2"/>
  <c r="F58" i="2" s="1"/>
  <c r="E64" i="2"/>
  <c r="F64" i="2"/>
  <c r="F63" i="2" s="1"/>
  <c r="F62" i="2" s="1"/>
  <c r="E72" i="2"/>
  <c r="E71" i="2" s="1"/>
  <c r="F72" i="2"/>
  <c r="F71" i="2" s="1"/>
  <c r="F70" i="2" s="1"/>
  <c r="F69" i="2" s="1"/>
  <c r="F68" i="2" s="1"/>
  <c r="F67" i="2" s="1"/>
  <c r="F66" i="2" s="1"/>
  <c r="E92" i="2"/>
  <c r="E91" i="2" s="1"/>
  <c r="F92" i="2"/>
  <c r="E100" i="2"/>
  <c r="F100" i="2"/>
  <c r="E106" i="2"/>
  <c r="E105" i="2" s="1"/>
  <c r="E111" i="2"/>
  <c r="F111" i="2"/>
  <c r="F110" i="2" s="1"/>
  <c r="F109" i="2" s="1"/>
  <c r="E115" i="2"/>
  <c r="E114" i="2" s="1"/>
  <c r="E127" i="2"/>
  <c r="E126" i="2" s="1"/>
  <c r="E125" i="2" s="1"/>
  <c r="E124" i="2" s="1"/>
  <c r="F127" i="2"/>
  <c r="E138" i="2"/>
  <c r="F138" i="2"/>
  <c r="F137" i="2" s="1"/>
  <c r="F136" i="2" s="1"/>
  <c r="F135" i="2" s="1"/>
  <c r="E142" i="2"/>
  <c r="E141" i="2" s="1"/>
  <c r="E140" i="2" s="1"/>
  <c r="F142" i="2"/>
  <c r="E145" i="2"/>
  <c r="E144" i="2" s="1"/>
  <c r="E165" i="2"/>
  <c r="E164" i="2" s="1"/>
  <c r="E177" i="2"/>
  <c r="G177" i="2" s="1"/>
  <c r="E226" i="2"/>
  <c r="F226" i="2"/>
  <c r="F225" i="2" s="1"/>
  <c r="E230" i="2"/>
  <c r="F230" i="2"/>
  <c r="F229" i="2" s="1"/>
  <c r="E240" i="2"/>
  <c r="F240" i="2"/>
  <c r="F239" i="2" s="1"/>
  <c r="E245" i="2"/>
  <c r="E244" i="2" s="1"/>
  <c r="E249" i="2"/>
  <c r="F249" i="2"/>
  <c r="F248" i="2" s="1"/>
  <c r="F247" i="2" s="1"/>
  <c r="E257" i="2"/>
  <c r="E256" i="2" s="1"/>
  <c r="E255" i="2" s="1"/>
  <c r="E254" i="2" s="1"/>
  <c r="F257" i="2"/>
  <c r="F256" i="2" s="1"/>
  <c r="E272" i="2"/>
  <c r="E271" i="2" s="1"/>
  <c r="E279" i="2"/>
  <c r="E278" i="2" s="1"/>
  <c r="E277" i="2" s="1"/>
  <c r="E292" i="2"/>
  <c r="E299" i="2"/>
  <c r="E298" i="2" s="1"/>
  <c r="E297" i="2" s="1"/>
  <c r="E311" i="2"/>
  <c r="E310" i="2" s="1"/>
  <c r="E309" i="2" s="1"/>
  <c r="E315" i="2"/>
  <c r="E322" i="2"/>
  <c r="E321" i="2" s="1"/>
  <c r="E320" i="2" s="1"/>
  <c r="F322" i="2"/>
  <c r="F321" i="2" s="1"/>
  <c r="E326" i="2"/>
  <c r="F326" i="2"/>
  <c r="F325" i="2" s="1"/>
  <c r="F324" i="2" s="1"/>
  <c r="E333" i="2"/>
  <c r="E332" i="2" s="1"/>
  <c r="F333" i="2"/>
  <c r="E337" i="2"/>
  <c r="F337" i="2"/>
  <c r="E341" i="2"/>
  <c r="E346" i="2"/>
  <c r="E345" i="2" s="1"/>
  <c r="E344" i="2" s="1"/>
  <c r="F346" i="2"/>
  <c r="F345" i="2" s="1"/>
  <c r="F344" i="2" s="1"/>
  <c r="E352" i="2"/>
  <c r="E351" i="2" s="1"/>
  <c r="E350" i="2" s="1"/>
  <c r="F352" i="2"/>
  <c r="F351" i="2" s="1"/>
  <c r="E356" i="2"/>
  <c r="F356" i="2"/>
  <c r="F355" i="2" s="1"/>
  <c r="F354" i="2" s="1"/>
  <c r="E368" i="2"/>
  <c r="E60" i="1"/>
  <c r="E59" i="1" s="1"/>
  <c r="E54" i="1"/>
  <c r="E53" i="1" s="1"/>
  <c r="E51" i="1"/>
  <c r="E49" i="1"/>
  <c r="E47" i="1"/>
  <c r="F47" i="1" s="1"/>
  <c r="E44" i="1"/>
  <c r="E43" i="1" s="1"/>
  <c r="E11" i="1"/>
  <c r="E10" i="1" s="1"/>
  <c r="E16" i="1"/>
  <c r="E15" i="1" s="1"/>
  <c r="E19" i="1"/>
  <c r="F19" i="1" s="1"/>
  <c r="E22" i="1"/>
  <c r="E24" i="1"/>
  <c r="E27" i="1"/>
  <c r="E26" i="1" s="1"/>
  <c r="E35" i="1"/>
  <c r="E34" i="1" s="1"/>
  <c r="E33" i="1" s="1"/>
  <c r="F104" i="2" l="1"/>
  <c r="F103" i="2" s="1"/>
  <c r="E9" i="1"/>
  <c r="D62" i="1"/>
  <c r="E44" i="2"/>
  <c r="F45" i="2"/>
  <c r="F44" i="2" s="1"/>
  <c r="F140" i="2"/>
  <c r="G140" i="2" s="1"/>
  <c r="F141" i="2"/>
  <c r="F54" i="2"/>
  <c r="F53" i="2" s="1"/>
  <c r="F9" i="3"/>
  <c r="E7" i="3"/>
  <c r="F7" i="3" s="1"/>
  <c r="D7" i="3"/>
  <c r="F22" i="1"/>
  <c r="G144" i="2"/>
  <c r="G164" i="2"/>
  <c r="G315" i="2"/>
  <c r="G71" i="2"/>
  <c r="G46" i="2"/>
  <c r="G249" i="2"/>
  <c r="G240" i="2"/>
  <c r="G226" i="2"/>
  <c r="G111" i="2"/>
  <c r="G31" i="2"/>
  <c r="G64" i="2"/>
  <c r="G21" i="2"/>
  <c r="G352" i="2"/>
  <c r="G344" i="2"/>
  <c r="G17" i="2"/>
  <c r="G356" i="2"/>
  <c r="G337" i="2"/>
  <c r="F224" i="2"/>
  <c r="F223" i="2" s="1"/>
  <c r="F222" i="2" s="1"/>
  <c r="F221" i="2" s="1"/>
  <c r="F220" i="2" s="1"/>
  <c r="G142" i="2"/>
  <c r="G114" i="2"/>
  <c r="G100" i="2"/>
  <c r="G51" i="2"/>
  <c r="E20" i="2"/>
  <c r="G20" i="2" s="1"/>
  <c r="F276" i="2"/>
  <c r="F275" i="2" s="1"/>
  <c r="F274" i="2" s="1"/>
  <c r="F265" i="2" s="1"/>
  <c r="G277" i="2"/>
  <c r="F286" i="2"/>
  <c r="F285" i="2" s="1"/>
  <c r="F284" i="2" s="1"/>
  <c r="G309" i="2"/>
  <c r="F308" i="2"/>
  <c r="F307" i="2" s="1"/>
  <c r="F306" i="2" s="1"/>
  <c r="G35" i="2"/>
  <c r="G341" i="2"/>
  <c r="G333" i="2"/>
  <c r="G127" i="2"/>
  <c r="G106" i="2"/>
  <c r="F99" i="2"/>
  <c r="G115" i="2"/>
  <c r="G59" i="2"/>
  <c r="G92" i="2"/>
  <c r="G230" i="2"/>
  <c r="G138" i="2"/>
  <c r="E30" i="2"/>
  <c r="G30" i="2" s="1"/>
  <c r="F13" i="2"/>
  <c r="F12" i="2" s="1"/>
  <c r="F11" i="2" s="1"/>
  <c r="F10" i="2" s="1"/>
  <c r="F9" i="2" s="1"/>
  <c r="F8" i="3"/>
  <c r="F26" i="1"/>
  <c r="F49" i="1"/>
  <c r="D21" i="1"/>
  <c r="D18" i="1" s="1"/>
  <c r="D9" i="1" s="1"/>
  <c r="F44" i="1"/>
  <c r="D46" i="1"/>
  <c r="D42" i="1" s="1"/>
  <c r="D41" i="1" s="1"/>
  <c r="F24" i="1"/>
  <c r="F10" i="1"/>
  <c r="F34" i="1"/>
  <c r="F53" i="1"/>
  <c r="F51" i="1"/>
  <c r="F54" i="1"/>
  <c r="F35" i="1"/>
  <c r="F27" i="1"/>
  <c r="F11" i="1"/>
  <c r="E21" i="1"/>
  <c r="E18" i="1" s="1"/>
  <c r="E46" i="1"/>
  <c r="E42" i="1" s="1"/>
  <c r="E41" i="1" s="1"/>
  <c r="G368" i="2"/>
  <c r="G345" i="2"/>
  <c r="G346" i="2"/>
  <c r="G322" i="2"/>
  <c r="G326" i="2"/>
  <c r="G292" i="2"/>
  <c r="G297" i="2"/>
  <c r="G279" i="2"/>
  <c r="G271" i="2"/>
  <c r="G259" i="2"/>
  <c r="E90" i="2"/>
  <c r="G55" i="2"/>
  <c r="G58" i="2"/>
  <c r="G351" i="2"/>
  <c r="G107" i="2"/>
  <c r="G245" i="2"/>
  <c r="G310" i="2"/>
  <c r="G278" i="2"/>
  <c r="F336" i="2"/>
  <c r="F335" i="2" s="1"/>
  <c r="E248" i="2"/>
  <c r="E176" i="2"/>
  <c r="F126" i="2"/>
  <c r="G126" i="2" s="1"/>
  <c r="F27" i="2"/>
  <c r="F26" i="2" s="1"/>
  <c r="F25" i="2" s="1"/>
  <c r="F24" i="2" s="1"/>
  <c r="F23" i="2" s="1"/>
  <c r="G311" i="2"/>
  <c r="G299" i="2"/>
  <c r="G165" i="2"/>
  <c r="G145" i="2"/>
  <c r="G141" i="2"/>
  <c r="G49" i="2"/>
  <c r="G321" i="2"/>
  <c r="G256" i="2"/>
  <c r="G298" i="2"/>
  <c r="G72" i="2"/>
  <c r="E113" i="2"/>
  <c r="G272" i="2"/>
  <c r="F244" i="2"/>
  <c r="G257" i="2"/>
  <c r="E291" i="2"/>
  <c r="G291" i="2" s="1"/>
  <c r="E367" i="2"/>
  <c r="G367" i="2" s="1"/>
  <c r="E355" i="2"/>
  <c r="G355" i="2" s="1"/>
  <c r="F332" i="2"/>
  <c r="F331" i="2" s="1"/>
  <c r="F330" i="2" s="1"/>
  <c r="E325" i="2"/>
  <c r="G325" i="2" s="1"/>
  <c r="E319" i="2"/>
  <c r="E314" i="2"/>
  <c r="G314" i="2" s="1"/>
  <c r="E296" i="2"/>
  <c r="G296" i="2" s="1"/>
  <c r="E276" i="2"/>
  <c r="F43" i="2"/>
  <c r="F42" i="2" s="1"/>
  <c r="F41" i="2" s="1"/>
  <c r="F40" i="2" s="1"/>
  <c r="F39" i="2" s="1"/>
  <c r="F38" i="2" s="1"/>
  <c r="E340" i="2"/>
  <c r="G340" i="2" s="1"/>
  <c r="E308" i="2"/>
  <c r="E253" i="2"/>
  <c r="E123" i="2"/>
  <c r="F350" i="2"/>
  <c r="F349" i="2" s="1"/>
  <c r="F348" i="2" s="1"/>
  <c r="E331" i="2"/>
  <c r="F320" i="2"/>
  <c r="F319" i="2" s="1"/>
  <c r="F318" i="2" s="1"/>
  <c r="F317" i="2" s="1"/>
  <c r="E270" i="2"/>
  <c r="G270" i="2" s="1"/>
  <c r="E159" i="2"/>
  <c r="G159" i="2" s="1"/>
  <c r="F255" i="2"/>
  <c r="F113" i="2"/>
  <c r="E110" i="2"/>
  <c r="F91" i="2"/>
  <c r="F90" i="2" s="1"/>
  <c r="F89" i="2" s="1"/>
  <c r="F88" i="2" s="1"/>
  <c r="E70" i="2"/>
  <c r="G70" i="2" s="1"/>
  <c r="E336" i="2"/>
  <c r="E239" i="2"/>
  <c r="G239" i="2" s="1"/>
  <c r="E229" i="2"/>
  <c r="G229" i="2" s="1"/>
  <c r="E225" i="2"/>
  <c r="G225" i="2" s="1"/>
  <c r="E137" i="2"/>
  <c r="G137" i="2" s="1"/>
  <c r="E99" i="2"/>
  <c r="E63" i="2"/>
  <c r="G63" i="2" s="1"/>
  <c r="E34" i="2"/>
  <c r="G34" i="2" s="1"/>
  <c r="E16" i="2"/>
  <c r="G16" i="2" s="1"/>
  <c r="F43" i="1"/>
  <c r="F62" i="1"/>
  <c r="F33" i="1"/>
  <c r="G110" i="2" l="1"/>
  <c r="E109" i="2"/>
  <c r="E104" i="2" s="1"/>
  <c r="G45" i="2"/>
  <c r="G244" i="2"/>
  <c r="F238" i="2"/>
  <c r="F237" i="2" s="1"/>
  <c r="F236" i="2" s="1"/>
  <c r="F134" i="2"/>
  <c r="F133" i="2" s="1"/>
  <c r="F132" i="2" s="1"/>
  <c r="F131" i="2" s="1"/>
  <c r="F130" i="2" s="1"/>
  <c r="F129" i="2" s="1"/>
  <c r="F87" i="2"/>
  <c r="F86" i="2" s="1"/>
  <c r="F85" i="2" s="1"/>
  <c r="E29" i="2"/>
  <c r="G29" i="2" s="1"/>
  <c r="F125" i="2"/>
  <c r="F124" i="2" s="1"/>
  <c r="F123" i="2" s="1"/>
  <c r="F122" i="2" s="1"/>
  <c r="F121" i="2" s="1"/>
  <c r="F120" i="2" s="1"/>
  <c r="E19" i="2"/>
  <c r="G19" i="2" s="1"/>
  <c r="G336" i="2"/>
  <c r="E54" i="2"/>
  <c r="G308" i="2"/>
  <c r="G331" i="2"/>
  <c r="G276" i="2"/>
  <c r="G105" i="2"/>
  <c r="G99" i="2"/>
  <c r="D8" i="1"/>
  <c r="F46" i="1"/>
  <c r="F18" i="1"/>
  <c r="F21" i="1"/>
  <c r="E8" i="1"/>
  <c r="G319" i="2"/>
  <c r="E247" i="2"/>
  <c r="G247" i="2" s="1"/>
  <c r="G248" i="2"/>
  <c r="E175" i="2"/>
  <c r="G176" i="2"/>
  <c r="G90" i="2"/>
  <c r="G350" i="2"/>
  <c r="G91" i="2"/>
  <c r="F329" i="2"/>
  <c r="F328" i="2" s="1"/>
  <c r="F305" i="2" s="1"/>
  <c r="F304" i="2" s="1"/>
  <c r="F303" i="2" s="1"/>
  <c r="F302" i="2" s="1"/>
  <c r="F301" i="2" s="1"/>
  <c r="G320" i="2"/>
  <c r="G332" i="2"/>
  <c r="E89" i="2"/>
  <c r="G89" i="2" s="1"/>
  <c r="G113" i="2"/>
  <c r="F254" i="2"/>
  <c r="G255" i="2"/>
  <c r="E33" i="2"/>
  <c r="G33" i="2" s="1"/>
  <c r="E136" i="2"/>
  <c r="G136" i="2" s="1"/>
  <c r="E335" i="2"/>
  <c r="G335" i="2" s="1"/>
  <c r="E269" i="2"/>
  <c r="G269" i="2" s="1"/>
  <c r="E295" i="2"/>
  <c r="G295" i="2" s="1"/>
  <c r="E290" i="2"/>
  <c r="G290" i="2" s="1"/>
  <c r="E62" i="2"/>
  <c r="G62" i="2" s="1"/>
  <c r="E238" i="2"/>
  <c r="G238" i="2" s="1"/>
  <c r="E69" i="2"/>
  <c r="G69" i="2" s="1"/>
  <c r="G109" i="2"/>
  <c r="E330" i="2"/>
  <c r="G330" i="2" s="1"/>
  <c r="E252" i="2"/>
  <c r="E318" i="2"/>
  <c r="G318" i="2" s="1"/>
  <c r="E354" i="2"/>
  <c r="G354" i="2" s="1"/>
  <c r="E158" i="2"/>
  <c r="G158" i="2" s="1"/>
  <c r="E307" i="2"/>
  <c r="G307" i="2" s="1"/>
  <c r="E15" i="2"/>
  <c r="G15" i="2" s="1"/>
  <c r="E224" i="2"/>
  <c r="G224" i="2" s="1"/>
  <c r="G44" i="2"/>
  <c r="E122" i="2"/>
  <c r="E275" i="2"/>
  <c r="G275" i="2" s="1"/>
  <c r="E313" i="2"/>
  <c r="G313" i="2" s="1"/>
  <c r="E324" i="2"/>
  <c r="G324" i="2" s="1"/>
  <c r="E366" i="2"/>
  <c r="G366" i="2" s="1"/>
  <c r="F42" i="1"/>
  <c r="F235" i="2" l="1"/>
  <c r="F234" i="2" s="1"/>
  <c r="G54" i="2"/>
  <c r="E53" i="2"/>
  <c r="G53" i="2" s="1"/>
  <c r="E28" i="2"/>
  <c r="G28" i="2" s="1"/>
  <c r="G122" i="2"/>
  <c r="G123" i="2"/>
  <c r="F37" i="2"/>
  <c r="F8" i="2" s="1"/>
  <c r="G125" i="2"/>
  <c r="G124" i="2"/>
  <c r="F9" i="1"/>
  <c r="G175" i="2"/>
  <c r="E174" i="2"/>
  <c r="E88" i="2"/>
  <c r="G88" i="2" s="1"/>
  <c r="F253" i="2"/>
  <c r="G254" i="2"/>
  <c r="E121" i="2"/>
  <c r="G121" i="2" s="1"/>
  <c r="E223" i="2"/>
  <c r="G223" i="2" s="1"/>
  <c r="E306" i="2"/>
  <c r="G306" i="2" s="1"/>
  <c r="E251" i="2"/>
  <c r="E294" i="2"/>
  <c r="G294" i="2" s="1"/>
  <c r="E365" i="2"/>
  <c r="G365" i="2" s="1"/>
  <c r="E317" i="2"/>
  <c r="G317" i="2" s="1"/>
  <c r="E329" i="2"/>
  <c r="G329" i="2" s="1"/>
  <c r="G104" i="2"/>
  <c r="E14" i="2"/>
  <c r="G14" i="2" s="1"/>
  <c r="E157" i="2"/>
  <c r="G157" i="2" s="1"/>
  <c r="E237" i="2"/>
  <c r="G237" i="2" s="1"/>
  <c r="E268" i="2"/>
  <c r="G268" i="2" s="1"/>
  <c r="E135" i="2"/>
  <c r="E274" i="2"/>
  <c r="G274" i="2" s="1"/>
  <c r="E349" i="2"/>
  <c r="G349" i="2" s="1"/>
  <c r="E68" i="2"/>
  <c r="G68" i="2" s="1"/>
  <c r="E289" i="2"/>
  <c r="G289" i="2" s="1"/>
  <c r="F41" i="1"/>
  <c r="G135" i="2" l="1"/>
  <c r="E134" i="2"/>
  <c r="E133" i="2" s="1"/>
  <c r="E27" i="2"/>
  <c r="G27" i="2" s="1"/>
  <c r="E43" i="2"/>
  <c r="G43" i="2" s="1"/>
  <c r="G174" i="2"/>
  <c r="E173" i="2"/>
  <c r="F252" i="2"/>
  <c r="G253" i="2"/>
  <c r="E288" i="2"/>
  <c r="G288" i="2" s="1"/>
  <c r="E348" i="2"/>
  <c r="G348" i="2" s="1"/>
  <c r="E267" i="2"/>
  <c r="E222" i="2"/>
  <c r="G222" i="2" s="1"/>
  <c r="E67" i="2"/>
  <c r="G67" i="2" s="1"/>
  <c r="E13" i="2"/>
  <c r="G13" i="2" s="1"/>
  <c r="E120" i="2"/>
  <c r="G120" i="2" s="1"/>
  <c r="E236" i="2"/>
  <c r="G236" i="2" s="1"/>
  <c r="E103" i="2"/>
  <c r="G103" i="2" s="1"/>
  <c r="E156" i="2"/>
  <c r="G156" i="2" s="1"/>
  <c r="E364" i="2"/>
  <c r="G364" i="2" s="1"/>
  <c r="F8" i="1"/>
  <c r="G134" i="2" l="1"/>
  <c r="E26" i="2"/>
  <c r="G26" i="2" s="1"/>
  <c r="E328" i="2"/>
  <c r="G328" i="2" s="1"/>
  <c r="E42" i="2"/>
  <c r="G42" i="2" s="1"/>
  <c r="G267" i="2"/>
  <c r="G173" i="2"/>
  <c r="E172" i="2"/>
  <c r="F251" i="2"/>
  <c r="F219" i="2" s="1"/>
  <c r="G252" i="2"/>
  <c r="E12" i="2"/>
  <c r="G12" i="2" s="1"/>
  <c r="G133" i="2"/>
  <c r="E266" i="2"/>
  <c r="G266" i="2" s="1"/>
  <c r="E363" i="2"/>
  <c r="G363" i="2" s="1"/>
  <c r="E25" i="2"/>
  <c r="G25" i="2" s="1"/>
  <c r="E87" i="2"/>
  <c r="G87" i="2" s="1"/>
  <c r="E66" i="2"/>
  <c r="G66" i="2" s="1"/>
  <c r="E287" i="2"/>
  <c r="G287" i="2" s="1"/>
  <c r="E155" i="2"/>
  <c r="G155" i="2" s="1"/>
  <c r="E235" i="2"/>
  <c r="G235" i="2" s="1"/>
  <c r="E41" i="2"/>
  <c r="G41" i="2" s="1"/>
  <c r="E221" i="2"/>
  <c r="G221" i="2" s="1"/>
  <c r="E305" i="2"/>
  <c r="G305" i="2" s="1"/>
  <c r="E171" i="2" l="1"/>
  <c r="G172" i="2"/>
  <c r="G251" i="2"/>
  <c r="E40" i="2"/>
  <c r="G40" i="2" s="1"/>
  <c r="E86" i="2"/>
  <c r="G86" i="2" s="1"/>
  <c r="E362" i="2"/>
  <c r="G362" i="2" s="1"/>
  <c r="E132" i="2"/>
  <c r="G132" i="2" s="1"/>
  <c r="E286" i="2"/>
  <c r="G286" i="2" s="1"/>
  <c r="E265" i="2"/>
  <c r="E220" i="2"/>
  <c r="G220" i="2" s="1"/>
  <c r="E234" i="2"/>
  <c r="G234" i="2" s="1"/>
  <c r="E24" i="2"/>
  <c r="G24" i="2" s="1"/>
  <c r="E11" i="2"/>
  <c r="G11" i="2" s="1"/>
  <c r="E304" i="2"/>
  <c r="G304" i="2" s="1"/>
  <c r="E147" i="2"/>
  <c r="G147" i="2" s="1"/>
  <c r="G171" i="2" l="1"/>
  <c r="E170" i="2"/>
  <c r="G265" i="2"/>
  <c r="G263" i="2"/>
  <c r="F218" i="2"/>
  <c r="E23" i="2"/>
  <c r="G23" i="2" s="1"/>
  <c r="E10" i="2"/>
  <c r="G10" i="2" s="1"/>
  <c r="E219" i="2"/>
  <c r="G219" i="2" s="1"/>
  <c r="E285" i="2"/>
  <c r="G285" i="2" s="1"/>
  <c r="E361" i="2"/>
  <c r="G361" i="2" s="1"/>
  <c r="E39" i="2"/>
  <c r="G39" i="2" s="1"/>
  <c r="E303" i="2"/>
  <c r="G303" i="2" s="1"/>
  <c r="E131" i="2"/>
  <c r="G131" i="2" s="1"/>
  <c r="E85" i="2"/>
  <c r="G85" i="2" s="1"/>
  <c r="G170" i="2" l="1"/>
  <c r="E169" i="2"/>
  <c r="F217" i="2"/>
  <c r="E302" i="2"/>
  <c r="G302" i="2" s="1"/>
  <c r="E301" i="2"/>
  <c r="G301" i="2" s="1"/>
  <c r="E360" i="2"/>
  <c r="G360" i="2" s="1"/>
  <c r="E218" i="2"/>
  <c r="G218" i="2" s="1"/>
  <c r="E9" i="2"/>
  <c r="E38" i="2"/>
  <c r="G38" i="2" s="1"/>
  <c r="E130" i="2"/>
  <c r="G130" i="2" s="1"/>
  <c r="E284" i="2"/>
  <c r="G284" i="2" s="1"/>
  <c r="G9" i="2" l="1"/>
  <c r="G169" i="2"/>
  <c r="E168" i="2"/>
  <c r="F179" i="2"/>
  <c r="F7" i="2" s="1"/>
  <c r="E129" i="2"/>
  <c r="G129" i="2" s="1"/>
  <c r="E359" i="2"/>
  <c r="G359" i="2" s="1"/>
  <c r="E217" i="2"/>
  <c r="G217" i="2" s="1"/>
  <c r="E37" i="2"/>
  <c r="G37" i="2" s="1"/>
  <c r="F6" i="2" l="1"/>
  <c r="E8" i="2"/>
  <c r="G8" i="2" s="1"/>
  <c r="G168" i="2"/>
  <c r="E167" i="2"/>
  <c r="G167" i="2" s="1"/>
  <c r="E179" i="2"/>
  <c r="G179" i="2" s="1"/>
  <c r="E358" i="2"/>
  <c r="G358" i="2" s="1"/>
  <c r="E7" i="2" l="1"/>
  <c r="G7" i="2" s="1"/>
  <c r="E6" i="2" l="1"/>
  <c r="G6" i="2" s="1"/>
</calcChain>
</file>

<file path=xl/sharedStrings.xml><?xml version="1.0" encoding="utf-8"?>
<sst xmlns="http://schemas.openxmlformats.org/spreadsheetml/2006/main" count="1325" uniqueCount="637">
  <si>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</si>
  <si>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</si>
  <si>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</si>
  <si>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</si>
  <si>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</si>
  <si>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</si>
  <si>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</si>
  <si>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</si>
  <si>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</si>
  <si>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</si>
  <si>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</si>
  <si>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</si>
  <si>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- всего, в том числе:</t>
  </si>
  <si>
    <t>010</t>
  </si>
  <si>
    <t>Х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</si>
  <si>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</si>
  <si>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</si>
  <si>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</si>
  <si>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</si>
  <si>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</si>
  <si>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</si>
  <si>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</si>
  <si>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</si>
  <si>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</si>
  <si>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</si>
  <si>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</si>
  <si>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</si>
  <si>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</si>
  <si>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</si>
  <si>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</si>
  <si>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</si>
  <si>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</si>
  <si>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</si>
  <si>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</si>
  <si>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</si>
  <si>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</si>
  <si>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</si>
  <si>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</si>
  <si>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</si>
  <si>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</si>
  <si>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</si>
  <si>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</si>
  <si>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</si>
  <si>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</si>
  <si>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</si>
  <si>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</si>
  <si>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</si>
  <si>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</si>
  <si>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</si>
  <si>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</si>
  <si>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</si>
  <si>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</si>
  <si>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</si>
  <si>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</si>
  <si>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</si>
  <si>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</si>
  <si>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</si>
  <si>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</si>
  <si>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</si>
  <si>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</si>
  <si>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</si>
  <si>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</si>
  <si>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000 2 02 16001 00 0000 150</t>
  </si>
  <si>
    <t>Дотации бюджетам сельских поселений на выравнивание бюджетной обеспеченности из бюджетов муниципальных районов</t>
  </si>
  <si>
    <t>000 2 02 16001 10 0000 150</t>
  </si>
  <si>
    <t>Субсидии бюджетам бюджетной системы Российской Федерации (межбюджетные субсидии)</t>
  </si>
  <si>
    <t>000 2 02 20000 00 0000 150</t>
  </si>
  <si>
    <t>Прочие субсидии</t>
  </si>
  <si>
    <t>000 2 02 29999 00 0000 150</t>
  </si>
  <si>
    <t>Прочие субсидии бюджетам сельских поселений</t>
  </si>
  <si>
    <t>000 2 02 29999 10 0000 150</t>
  </si>
  <si>
    <t>Субвенции бюджетам бюджетной системы Российской Федерации</t>
  </si>
  <si>
    <t>000 2 02 30000 00 0000 150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</si>
  <si>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</si>
  <si>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</si>
  <si>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</si>
  <si>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</si>
  <si>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Иные межбюджетные трансферты</t>
  </si>
  <si>
    <t>000 2 02 40000 00 0000 150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</si>
  <si>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</si>
  <si>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</si>
  <si>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</si>
  <si>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000 2 02 40014 10 0000 150</t>
  </si>
  <si>
    <t>ПРОЧИЕ БЕЗВОЗМЕЗДНЫЕ ПОСТУПЛЕНИЯ</t>
  </si>
  <si>
    <t>000 2 07 00000 00 0000 000</t>
  </si>
  <si>
    <t>Прочие безвозмездные поступления в бюджеты сельских поселений</t>
  </si>
  <si>
    <t>000 2 07 05000 10 0000 150</t>
  </si>
  <si>
    <t>000 2 07 05030 10 0000 150</t>
  </si>
  <si>
    <t>Код расхода по бюджетной классификации</t>
  </si>
  <si>
    <t>Расходы бюджета -  всего, в том числе:</t>
  </si>
  <si>
    <t>200</t>
  </si>
  <si>
    <t>Итого по всем ГРБС</t>
  </si>
  <si>
    <t>000 0000 0000000000 000 000</t>
  </si>
  <si>
    <t>Общегосударственные вопросы</t>
  </si>
  <si>
    <t>000 0100 0000000000 000 000</t>
  </si>
  <si>
    <t>Функционирование высшего должностного лица субъекта Российской Федерации и муниципального образования</t>
  </si>
  <si>
    <t>000 0102 0000000000 000 000</t>
  </si>
  <si>
    <t>Обеспечение функционирования высшего должностного лица Курской области</t>
  </si>
  <si>
    <t>000 0102 7100000000 000 000</t>
  </si>
  <si>
    <t>Высшее должностное лицо Курской области</t>
  </si>
  <si>
    <t>000 0102 7110000000 000 000</t>
  </si>
  <si>
    <t>Обеспечение деятельности и выполнение функций органов местного самоуправления</t>
  </si>
  <si>
    <t>000 0102 71100С1402 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</si>
  <si>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</si>
  <si>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71100С1402 100 000</t>
  </si>
  <si>
    <t>Расходы на выплаты персоналу государственных (муниципальных) органов</t>
  </si>
  <si>
    <t>000 0102 71100С1402 120 000</t>
  </si>
  <si>
    <t>Фонд оплаты труда государственных (муниципальных) органов</t>
  </si>
  <si>
    <t>000 0102 71100С1402 121 000</t>
  </si>
  <si>
    <t>Расходы</t>
  </si>
  <si>
    <t>000 0102 71100С1402 121 200</t>
  </si>
  <si>
    <t xml:space="preserve">Оплата труда и начисления на выплаты по оплате труда </t>
  </si>
  <si>
    <t>000 0102 71100С1402 121 210</t>
  </si>
  <si>
    <t>Заработная плата</t>
  </si>
  <si>
    <t>000 0102 71100С1402 121 211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</si>
  <si>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</si>
  <si>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71100С1402 129 000</t>
  </si>
  <si>
    <t>000 0102 71100С1402 129 200</t>
  </si>
  <si>
    <t>000 0102 71100С1402 129 210</t>
  </si>
  <si>
    <t>Начисления на выплаты по оплате труда</t>
  </si>
  <si>
    <t>000 0102 71100С1402 129 213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</si>
  <si>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</si>
  <si>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000 0104 0000000000 000 000</t>
  </si>
  <si>
    <t>000 0104 7300000000 000 000</t>
  </si>
  <si>
    <t>000 0104 7310000000 000 000</t>
  </si>
  <si>
    <t>000 0104 73100С1402 000 000</t>
  </si>
  <si>
    <t>000 0104 73100С1402 100 000</t>
  </si>
  <si>
    <t>000 0104 73100С1402 120 000</t>
  </si>
  <si>
    <t>000 0104 73100С1402 121 000</t>
  </si>
  <si>
    <t>000 0104 73100С1402 121 200</t>
  </si>
  <si>
    <t>000 0104 73100С1402 121 210</t>
  </si>
  <si>
    <t>000 0104 73100С1402 121 211</t>
  </si>
  <si>
    <t>000 0104 73100С1402 129 000</t>
  </si>
  <si>
    <t>000 0104 73100С1402 129 200</t>
  </si>
  <si>
    <t>000 0104 73100С1402 129 210</t>
  </si>
  <si>
    <t>000 0104 73100С1402 129 213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</si>
  <si>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</si>
  <si>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</si>
  <si>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</t>
  </si>
  <si>
    <t xml:space="preserve">Оплата работ, услуг </t>
  </si>
  <si>
    <t>Коммунальные услуги</t>
  </si>
  <si>
    <t>Иные бюджетные ассигнования</t>
  </si>
  <si>
    <t>Уплата налогов, сборов и иных платежей</t>
  </si>
  <si>
    <t>Уплата иных платежей</t>
  </si>
  <si>
    <t>Прочие расходы</t>
  </si>
  <si>
    <t>Другие общегосударственные вопросы</t>
  </si>
  <si>
    <t>000 0113 0000000000 000 000</t>
  </si>
  <si>
    <t>000 0113 0900000000 000 000</t>
  </si>
  <si>
    <t>000 0113 0910000000 000 000</t>
  </si>
  <si>
    <t>000 0113 0910100000 000 000</t>
  </si>
  <si>
    <t>Мероприятия, направленные на развитие муниципальной службы</t>
  </si>
  <si>
    <t>000 0113 09101С1437 000 000</t>
  </si>
  <si>
    <t>000 0113 09101С1437 200 000</t>
  </si>
  <si>
    <t>000 0113 09101С1437 240 000</t>
  </si>
  <si>
    <t>Закупка товаров, работ, услуг в сфере информационно-коммуникационных технологий</t>
  </si>
  <si>
    <t>000 0113 09101С1437 242 000</t>
  </si>
  <si>
    <t>000 0113 09101С1437 242 200</t>
  </si>
  <si>
    <t>000 0113 09101С1437 242 220</t>
  </si>
  <si>
    <t>Услуги связи</t>
  </si>
  <si>
    <t>000 0113 09101С1437 242 221</t>
  </si>
  <si>
    <t xml:space="preserve">Работы, услуги по содержанию имущества </t>
  </si>
  <si>
    <t>000 0113 09101С1437 242 225</t>
  </si>
  <si>
    <t xml:space="preserve">Прочие работы, услуги </t>
  </si>
  <si>
    <t>000 0113 09101С1437 244 000</t>
  </si>
  <si>
    <t>000 0113 09101С1437 244 200</t>
  </si>
  <si>
    <t>000 0113 09101С1437 244 220</t>
  </si>
  <si>
    <t>000 0113 09101С1437 244 225</t>
  </si>
  <si>
    <t>Поступление нефинансовых активов</t>
  </si>
  <si>
    <t>000 0113 09101С1437 244 300</t>
  </si>
  <si>
    <t>Увеличение стоимости материальных запасов</t>
  </si>
  <si>
    <t>000 0113 09101С1437 244 340</t>
  </si>
  <si>
    <t>Увеличение стоимости строительных материалов</t>
  </si>
  <si>
    <t>Увеличение стоимости прочих оборотных запасов (материалов)</t>
  </si>
  <si>
    <t>000 0113 09101С1437 244 346</t>
  </si>
  <si>
    <t>000 0113 7300000000 000 000</t>
  </si>
  <si>
    <t>000 0113 7310000000 000 000</t>
  </si>
  <si>
    <t>Организация внутреннего финансового контроля</t>
  </si>
  <si>
    <t>000 0113 73100П1485 000 000</t>
  </si>
  <si>
    <t>Межбюджетные трансферты</t>
  </si>
  <si>
    <t>000 0113 73100П1485 500 000</t>
  </si>
  <si>
    <t>000 0113 73100П1485 540 000</t>
  </si>
  <si>
    <t>000 0113 73100П1485 540 200</t>
  </si>
  <si>
    <t xml:space="preserve">Безвозмездные перечисления бюджетам </t>
  </si>
  <si>
    <t>000 0113 73100П1485 540 250</t>
  </si>
  <si>
    <t>Перечисления другим бюджетам бюджетной системы Российской Федерации</t>
  </si>
  <si>
    <t>000 0113 73100П1485 540 251</t>
  </si>
  <si>
    <t>Содержание работника,осуществляющего выполнение переданных полномочий от муниципального района</t>
  </si>
  <si>
    <t>000 0113 73100П1490 000 000</t>
  </si>
  <si>
    <t>000 0113 73100П1490 100 000</t>
  </si>
  <si>
    <t>000 0113 73100П1490 120 000</t>
  </si>
  <si>
    <t>000 0113 73100П1490 121 000</t>
  </si>
  <si>
    <t>000 0113 73100П1490 121 200</t>
  </si>
  <si>
    <t>000 0113 73100П1490 121 210</t>
  </si>
  <si>
    <t>000 0113 73100П1490 121 211</t>
  </si>
  <si>
    <t>000 0113 73100П1490 129 000</t>
  </si>
  <si>
    <t>000 0113 73100П1490 129 200</t>
  </si>
  <si>
    <t>000 0113 73100П1490 129 210</t>
  </si>
  <si>
    <t>000 0113 73100П1490 129 213</t>
  </si>
  <si>
    <t>000 0113 7600000000 000 000</t>
  </si>
  <si>
    <t>000 0113 7610000000 000 000</t>
  </si>
  <si>
    <t>Выполнение других (прочих) обязательств органа местного самоуправления</t>
  </si>
  <si>
    <t>000 0113 76100С1404 000 000</t>
  </si>
  <si>
    <t>000 0113 76100С1404 200 000</t>
  </si>
  <si>
    <t>000 0113 76100С1404 240 000</t>
  </si>
  <si>
    <t>000 0113 76100С1404 244 000</t>
  </si>
  <si>
    <t>000 0113 76100С1404 244 200</t>
  </si>
  <si>
    <t>000 0113 76100С1404 244 220</t>
  </si>
  <si>
    <t>000 0113 76100С1404 244 226</t>
  </si>
  <si>
    <t>000 0113 76100С1404 244 300</t>
  </si>
  <si>
    <t>000 0113 76100С1404 244 340</t>
  </si>
  <si>
    <t>000 0113 76100С1404 244 346</t>
  </si>
  <si>
    <t>000 0113 76100С1404 800 000</t>
  </si>
  <si>
    <t>000 0113 76100С1404 850 000</t>
  </si>
  <si>
    <t>Уплата налога на имущество организаций и земельного налога</t>
  </si>
  <si>
    <t>000 0113 76100С1404 851 000</t>
  </si>
  <si>
    <t>000 0113 76100С1404 851 200</t>
  </si>
  <si>
    <t>000 0113 76100С1404 851 290</t>
  </si>
  <si>
    <t>Налоги, пошлины и сборы</t>
  </si>
  <si>
    <t>000 0113 76100С1404 851 291</t>
  </si>
  <si>
    <t>000 0113 76100С1404 853 000</t>
  </si>
  <si>
    <t>000 0113 76100С1404 853 200</t>
  </si>
  <si>
    <t>000 0113 76100С1404 853 290</t>
  </si>
  <si>
    <t>Штрафы за нарушение законодательства о налогах и сборах, законодательства о страховых взносах</t>
  </si>
  <si>
    <t>000 0113 76100С1404 853 292</t>
  </si>
  <si>
    <t>Иные выплаты текущего характера организациям</t>
  </si>
  <si>
    <t>000 0113 7700000000 000 000</t>
  </si>
  <si>
    <t>000 0113 7720000000 000 000</t>
  </si>
  <si>
    <t>Реализация мероприятий по распространению официальной информации</t>
  </si>
  <si>
    <t>000 0113 77200С1439 000 000</t>
  </si>
  <si>
    <t>000 0113 77200С1439 200 000</t>
  </si>
  <si>
    <t>000 0113 77200С1439 240 000</t>
  </si>
  <si>
    <t>000 0113 77200С1439 244 000</t>
  </si>
  <si>
    <t>000 0113 77200С1439 244 200</t>
  </si>
  <si>
    <t>000 0113 77200С1439 244 220</t>
  </si>
  <si>
    <t>000 0113 77200С1439 244 226</t>
  </si>
  <si>
    <t>Национальная оборона</t>
  </si>
  <si>
    <t>000 0200 0000000000 000 000</t>
  </si>
  <si>
    <t>Мобилизационная и вневойсковая подготовка</t>
  </si>
  <si>
    <t>000 0203 0000000000 000 000</t>
  </si>
  <si>
    <t>000 0203 7700000000 000 000</t>
  </si>
  <si>
    <t>000 0203 7720000000 000 000</t>
  </si>
  <si>
    <t>Осуществление первичного воинского учета на территориях, где отсутствуют военные комиссариаты</t>
  </si>
  <si>
    <t>000 0203 7720051180 000 000</t>
  </si>
  <si>
    <t>000 0203 7720051180 100 000</t>
  </si>
  <si>
    <t>000 0203 7720051180 120 000</t>
  </si>
  <si>
    <t>000 0203 7720051180 121 000</t>
  </si>
  <si>
    <t>000 0203 7720051180 121 200</t>
  </si>
  <si>
    <t>000 0203 7720051180 121 210</t>
  </si>
  <si>
    <t>000 0203 7720051180 121 211</t>
  </si>
  <si>
    <t>000 0203 7720051180 129 000</t>
  </si>
  <si>
    <t>000 0203 7720051180 129 200</t>
  </si>
  <si>
    <t>000 0203 7720051180 129 210</t>
  </si>
  <si>
    <t>000 0203 7720051180 129 213</t>
  </si>
  <si>
    <t>Национальная экономика</t>
  </si>
  <si>
    <t>000 0400 0000000000 000 000</t>
  </si>
  <si>
    <t>Другие вопросы в области национальной экономики</t>
  </si>
  <si>
    <t>000 0412 0000000000 000 000</t>
  </si>
  <si>
    <t>000 0412 7700000000 000 000</t>
  </si>
  <si>
    <t>000 0412 7720000000 000 000</t>
  </si>
  <si>
    <t>Жилищно-коммунальное хозяйство</t>
  </si>
  <si>
    <t>000 0500 0000000000 000 000</t>
  </si>
  <si>
    <t>Коммунальное хозяйство</t>
  </si>
  <si>
    <t>000 0502 0000000000 000 000</t>
  </si>
  <si>
    <t>000 0502 0700000000 000 000</t>
  </si>
  <si>
    <t>000 0502 0720000000 000 000</t>
  </si>
  <si>
    <t>000 0502 07203П1417 000 000</t>
  </si>
  <si>
    <t>000 0502 07203П1417 200 000</t>
  </si>
  <si>
    <t>000 0502 07203П1417 240 000</t>
  </si>
  <si>
    <t>000 0502 07203П1417 244 000</t>
  </si>
  <si>
    <t>000 0502 07203П1417 244 200</t>
  </si>
  <si>
    <t>000 0502 07203П1417 244 220</t>
  </si>
  <si>
    <t>000 0502 07203П1417 244 225</t>
  </si>
  <si>
    <t>Создание условий для развития социальной и инженерной инфраструктуры муниципальных образований</t>
  </si>
  <si>
    <t>000 0502 07203С1417 000 000</t>
  </si>
  <si>
    <t>000 0502 07203С1417 200 000</t>
  </si>
  <si>
    <t>000 0502 07203С1417 240 000</t>
  </si>
  <si>
    <t>000 0502 07203С1417 244 000</t>
  </si>
  <si>
    <t>000 0502 07203С1417 244 200</t>
  </si>
  <si>
    <t>000 0502 07203С1417 244 220</t>
  </si>
  <si>
    <t>000 0502 07203С1417 244 223</t>
  </si>
  <si>
    <t>000 0502 07203С1417 244 225</t>
  </si>
  <si>
    <t>000 0502 07203С1417 800 000</t>
  </si>
  <si>
    <t>000 0502 07203С1417 850 000</t>
  </si>
  <si>
    <t>000 0502 07203С1417 851 000</t>
  </si>
  <si>
    <t>000 0502 07203С1417 851 200</t>
  </si>
  <si>
    <t>000 0502 07203С1417 851 290</t>
  </si>
  <si>
    <t>000 0502 07203С1417 851 291</t>
  </si>
  <si>
    <t xml:space="preserve">Уплата прочих налогов, сборов </t>
  </si>
  <si>
    <t>000 0502 07203С1417 852 000</t>
  </si>
  <si>
    <t>000 0502 07203С1417 852 200</t>
  </si>
  <si>
    <t>000 0502 07203С1417 852 290</t>
  </si>
  <si>
    <t>000 0502 07203С1417 852 291</t>
  </si>
  <si>
    <t>000 0502 07203С1417 853 000</t>
  </si>
  <si>
    <t>000 0502 07203С1417 853 200</t>
  </si>
  <si>
    <t>000 0502 07203С1417 853 290</t>
  </si>
  <si>
    <t>000 0502 07203С1417 853 292</t>
  </si>
  <si>
    <t>Благоустройство</t>
  </si>
  <si>
    <t>000 0503 0000000000 000 000</t>
  </si>
  <si>
    <t>000 0503 0700000000 000 000</t>
  </si>
  <si>
    <t>000 0503 0710000000 000 000</t>
  </si>
  <si>
    <t>Мероприятия по благоустройству</t>
  </si>
  <si>
    <t>000 0503 07103С1433 000 000</t>
  </si>
  <si>
    <t>000 0503 07103С1433 200 000</t>
  </si>
  <si>
    <t>000 0503 07103С1433 240 000</t>
  </si>
  <si>
    <t>000 0503 07103С1433 244 000</t>
  </si>
  <si>
    <t>000 0503 07103С1433 244 200</t>
  </si>
  <si>
    <t>000 0503 07103С1433 244 220</t>
  </si>
  <si>
    <t>000 0503 07103С1433 244 223</t>
  </si>
  <si>
    <t>000 0503 07103С1433 244 226</t>
  </si>
  <si>
    <t>000 0503 0710400000 000 000</t>
  </si>
  <si>
    <t>000 0503 07104С1433 000 000</t>
  </si>
  <si>
    <t>000 0503 07104С1433 200 000</t>
  </si>
  <si>
    <t>000 0503 07104С1433 240 000</t>
  </si>
  <si>
    <t>000 0503 07104С1433 244 000</t>
  </si>
  <si>
    <t>000 0503 07104С1433 244 200</t>
  </si>
  <si>
    <t>000 0503 07104С1433 244 220</t>
  </si>
  <si>
    <t>000 0503 07104С1433 244 225</t>
  </si>
  <si>
    <t>000 0503 07104С1433 244 300</t>
  </si>
  <si>
    <t>000 0503 07104С1433 244 340</t>
  </si>
  <si>
    <t>000 0503 07104С1433 244 344</t>
  </si>
  <si>
    <t>Культура, кинематография</t>
  </si>
  <si>
    <t>000 0800 0000000000 000 000</t>
  </si>
  <si>
    <t>Культура</t>
  </si>
  <si>
    <t>000 0801 0000000000 000 000</t>
  </si>
  <si>
    <t>000 0801 0100000000 000 000</t>
  </si>
  <si>
    <t>000 0801 0110000000 000 000</t>
  </si>
  <si>
    <t>000 0801 0110100000 000 000</t>
  </si>
  <si>
    <t>Оплата труда работников учреждений культуры муниципальных образований городских и сельских поселений</t>
  </si>
  <si>
    <t>000 0801 0110113330 000 000</t>
  </si>
  <si>
    <t>000 0801 0110113330 100 000</t>
  </si>
  <si>
    <t>Расходы на выплаты персоналу казенных учреждений</t>
  </si>
  <si>
    <t>000 0801 0110113330 110 000</t>
  </si>
  <si>
    <t>Фонд оплаты труда учреждений</t>
  </si>
  <si>
    <t>000 0801 0110113330 111 000</t>
  </si>
  <si>
    <t>000 0801 0110113330 111 200</t>
  </si>
  <si>
    <t>000 0801 0110113330 111 210</t>
  </si>
  <si>
    <t>000 0801 0110113330 111 211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</si>
  <si>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</si>
  <si>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000 0801 0110113330 119 000</t>
  </si>
  <si>
    <t>000 0801 0110113330 119 200</t>
  </si>
  <si>
    <t>000 0801 0110113330 119 210</t>
  </si>
  <si>
    <t>000 0801 0110113330 119 213</t>
  </si>
  <si>
    <t xml:space="preserve">Выплата заработной платы и начислений на выплаты по оплате труда работников учреждений культуры муниципальных образований городских и сельских поселений </t>
  </si>
  <si>
    <t>000 0801 01101S3330 000 000</t>
  </si>
  <si>
    <t>000 0801 01101S3330 100 000</t>
  </si>
  <si>
    <t>000 0801 01101S3330 110 000</t>
  </si>
  <si>
    <t>000 0801 01101S3330 111 000</t>
  </si>
  <si>
    <t>000 0801 01101S3330 111 200</t>
  </si>
  <si>
    <t>000 0801 01101S3330 111 210</t>
  </si>
  <si>
    <t>000 0801 01101S3330 111 211</t>
  </si>
  <si>
    <t>000 0801 01101S3330 119 000</t>
  </si>
  <si>
    <t>000 0801 01101S3330 119 200</t>
  </si>
  <si>
    <t>000 0801 01101S3330 119 210</t>
  </si>
  <si>
    <t>000 0801 01101S3330 119 213</t>
  </si>
  <si>
    <t>Расходы на обеспечение деятельности (оказание услуг) муниципальных учреждений</t>
  </si>
  <si>
    <t>000 0801 01101С1401 000 000</t>
  </si>
  <si>
    <t>000 0801 01101С1401 200 000</t>
  </si>
  <si>
    <t>000 0801 01101С1401 240 000</t>
  </si>
  <si>
    <t>000 0801 01101С1401 242 000</t>
  </si>
  <si>
    <t>000 0801 01101С1401 244 000</t>
  </si>
  <si>
    <t>000 0801 01101С1401 244 200</t>
  </si>
  <si>
    <t>000 0801 01101С1401 244 220</t>
  </si>
  <si>
    <t>000 0801 01101С1401 244 223</t>
  </si>
  <si>
    <t>000 0801 01101С1401 244 225</t>
  </si>
  <si>
    <t>000 0801 01101С1401 244 300</t>
  </si>
  <si>
    <t>000 0801 01101С1401 244 340</t>
  </si>
  <si>
    <t>000 0801 01101С1401 244 344</t>
  </si>
  <si>
    <t>000 0801 01101С1401 244 346</t>
  </si>
  <si>
    <t>000 0801 01101С1401 800 000</t>
  </si>
  <si>
    <t>000 0801 01101С1401 850 000</t>
  </si>
  <si>
    <t>000 0801 01101С1401 851 000</t>
  </si>
  <si>
    <t>000 0801 01101С1401 851 200</t>
  </si>
  <si>
    <t>000 0801 01101С1401 851 290</t>
  </si>
  <si>
    <t>000 0801 01101С1401 851 291</t>
  </si>
  <si>
    <t>000 0801 01101С1401 853 000</t>
  </si>
  <si>
    <t>000 0801 01101С1401 853 200</t>
  </si>
  <si>
    <t>000 0801 01101С1401 853 290</t>
  </si>
  <si>
    <t>000 0801 01101С1401 853 292</t>
  </si>
  <si>
    <t>X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</si>
  <si>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</si>
  <si>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всего, в том числе:</t>
  </si>
  <si>
    <t>500</t>
  </si>
  <si>
    <t xml:space="preserve">Изменение остатков средств </t>
  </si>
  <si>
    <t>000 01 00 00 00 00 0000 000</t>
  </si>
  <si>
    <t>Увеличение остатков средств, всего</t>
  </si>
  <si>
    <t>000 01 00 00 00 00 0000 500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</si>
  <si>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</si>
  <si>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</si>
  <si>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</si>
  <si>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</si>
  <si>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</si>
  <si>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</si>
  <si>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</si>
  <si>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</si>
  <si>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средств, всего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</si>
  <si>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</si>
  <si>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</si>
  <si>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</si>
  <si>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</si>
  <si>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</si>
  <si>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</si>
  <si>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</si>
  <si>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</si>
  <si>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</si>
  <si>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Обеспечение деятельности администрации муниципального образования</t>
  </si>
  <si>
    <t>Обеспечение функционирования местных администраций</t>
  </si>
  <si>
    <t>Основное мероприятие "Повышение квалификации муниципальных служащих,обеспечение материально-техническими ресурсами и информационно-коммуникационное сопровождение рабочих мест муниципальных служащих"</t>
  </si>
  <si>
    <t>Реализация государственных функций, связанных с общегосударственным управлением</t>
  </si>
  <si>
    <t>Выполнение других обязательств муниципального образования</t>
  </si>
  <si>
    <t>Непрограммная деятельность органов местного самоуправления</t>
  </si>
  <si>
    <t>Непрограммные расходы органов местного самоуправления</t>
  </si>
  <si>
    <t>Основное мероприятие "Прочие мероприятия по благоустройству в городских и сельских поселениях"</t>
  </si>
  <si>
    <t>Основное мероприятие "Сохранение и развитие традиционной народной культуры, нематериального культурного наследия в Курской области"</t>
  </si>
  <si>
    <t>НАЛОГИ НА СОВОКУПНЫЙ ДОХОД</t>
  </si>
  <si>
    <t>Единый сельскохозяйственный налог</t>
  </si>
  <si>
    <t>000 1 05 00000 00 0000 000</t>
  </si>
  <si>
    <t>000 1 05 03000 01 0000 110</t>
  </si>
  <si>
    <t>000 1 05 03010 01 0000 110</t>
  </si>
  <si>
    <t>Субсидии бюджетам на реализацию программ формирования современной городской среды</t>
  </si>
  <si>
    <t>000 2 02 25555 00 0000 150</t>
  </si>
  <si>
    <t>Субсидии бюджетам сельских поселений на реализацию программ формирования современной городской среды</t>
  </si>
  <si>
    <t>000 2 02 25555 10 0000 150</t>
  </si>
  <si>
    <t>Субсидии бюджетам на обеспечение комплексного развития сельских территорий</t>
  </si>
  <si>
    <t>000 2 02 25576 00 0000 150</t>
  </si>
  <si>
    <t>Субсидии бюджетам сельских поселений на обеспечение комплексного развития сельских территорий</t>
  </si>
  <si>
    <t>000 2 02 25576 10 0000 150</t>
  </si>
  <si>
    <t>Муниципальная программа  Попово-Лежачанского  сельсовета  Глушковского района Курской области «Развитие муниципальной службы в Попово-Лежачанском  сельсовете  Глушковского района  Курской области на 2019-2022гг»</t>
  </si>
  <si>
    <t>Подпрограмма «Реализация мероприятий, направленных на развитие муниципальной службы» муниципальной программы «Развитие муниципальной службы в Попово-Лежачанском сельсовете Глушковского района  Курской области на 2019-2022 годы»</t>
  </si>
  <si>
    <t>000 0113 09101С1437 244 343</t>
  </si>
  <si>
    <t>Увеличение стоимости ГСМ</t>
  </si>
  <si>
    <t>Уплата прочих налогов,сборов</t>
  </si>
  <si>
    <t>000 0113 76100С1404 852 000</t>
  </si>
  <si>
    <t>000 0113 76100С1404 852 200</t>
  </si>
  <si>
    <t>000 0113 76100С1404 852 290</t>
  </si>
  <si>
    <t>000 0113 76100С1404 852 291</t>
  </si>
  <si>
    <t>Увеличение стоимости прочих материальных запасов однократного применения</t>
  </si>
  <si>
    <t>000 0113 76100С1404 244 349</t>
  </si>
  <si>
    <t>Страхование</t>
  </si>
  <si>
    <t>000 0113 76100С1404 244 227</t>
  </si>
  <si>
    <t>000 0113 76100С1404 244 225</t>
  </si>
  <si>
    <t>000 0113 76100С1404 244 224</t>
  </si>
  <si>
    <t>Работы,услуги по содержанию имущества</t>
  </si>
  <si>
    <t>Арендная плата за пользование имуществом</t>
  </si>
  <si>
    <t>НАЦИОНАЛЬНАЯ БЕЗОПАСНОСТЬ И ПРАВООХРАНИТЕЛЬНАЯ ДЕЯТЕЛЬНОСТЬ</t>
  </si>
  <si>
    <t>Обеспечение мероприятий,связанных, с профилактикой и устранением последствий распрострранения короновирусной инфекции</t>
  </si>
  <si>
    <t>Увеличение стоимости прочих оборотных запасов(материалов)</t>
  </si>
  <si>
    <t>000 0300 0000000000 000 000</t>
  </si>
  <si>
    <t>000 0309 7720000000 000 000</t>
  </si>
  <si>
    <t>000 0309 77200С2002 000 000</t>
  </si>
  <si>
    <t>000 0309 77200С2002 200 000</t>
  </si>
  <si>
    <t>000 0203 7720051180 244 300</t>
  </si>
  <si>
    <t>000 0203 7720051180 244 340</t>
  </si>
  <si>
    <t>000 0309 77200С2002 244 300</t>
  </si>
  <si>
    <t>000 0309 77200С2002 244 340</t>
  </si>
  <si>
    <t>000 0309 77200С2002 244 346</t>
  </si>
  <si>
    <t>Обеспечение пожарной безопасности</t>
  </si>
  <si>
    <t xml:space="preserve">Муниципальная программа Попово-Лежачанского сельсовета Глушковского района Курской области "Защита населения и территории от чрезвычайных ситуаций,обеспечение пожарной безопасности и безопасности людей на водных объектах"  </t>
  </si>
  <si>
    <t xml:space="preserve">Подпрограмма «Обеспечение комплексной безопасности жизнедеятельности населения от чрезвычайных ситуаций природного и техногенного характера, стабильности техногенной обстановки» муниципальной программы Попово-Лежачанского сельсовета  Глушковского района Курской области  "Защита населения и территории от чрезвычайных ситуаций,обеспечение пожарной безопасности и безопасности людей на водных объектах"  </t>
  </si>
  <si>
    <t>Основное мероприятие "Реализация комплекса мер по пожарной безопасности "</t>
  </si>
  <si>
    <t>Обеспечение первичных мер пожарной безопасности в границах населенных пунктов муниципальных образований</t>
  </si>
  <si>
    <t>000 0310 0000000000 000 000</t>
  </si>
  <si>
    <t>000 0310 1300000000 000 000</t>
  </si>
  <si>
    <t>000 0310 1310000000 000 000</t>
  </si>
  <si>
    <t>000 0310 1310100000 000 000</t>
  </si>
  <si>
    <t>000 0310 13101С1415 000 000</t>
  </si>
  <si>
    <t>000 0310 13101С1415 200 000</t>
  </si>
  <si>
    <t>000 0310 13101С1415 244 220</t>
  </si>
  <si>
    <t>000 0309 77200С2002 244 200</t>
  </si>
  <si>
    <t>000 0310 13101С1415 244 200</t>
  </si>
  <si>
    <t>000 0310 13101С1415 244 225</t>
  </si>
  <si>
    <t>000 0310 13101С1415 244 300</t>
  </si>
  <si>
    <t>000 0310 13101С1415 244 340</t>
  </si>
  <si>
    <t>000 0310 13101С1415 244 346</t>
  </si>
  <si>
    <t xml:space="preserve">Муниципальная программа Попово-Лежачанского  сельсовета Глушковского района Курской области "Обеспечение доступным  и комфортным жильем  и коммунальными услугами  граждан Попово-Лежачанского  сельсовета Глушковского района Курской области " </t>
  </si>
  <si>
    <t>Подпрограмма "Созданий  условий для обеспечения доступным и комфортным жильем  граждан Попово-Лежачанского сельсовета Глушковского района Курской области" муниципальной программы "Обеспечение  доступным и комфортным  жильем  и коммунальными услугами граждан Попово-Лежачанского сельсовета Глушковского района Курской области"</t>
  </si>
  <si>
    <t xml:space="preserve">Осуществление переданных полномочий по созданию условий для развития социальной и инженерной инфраструктуры муниципальных образований </t>
  </si>
  <si>
    <t>Увеличение стоимости основных средств</t>
  </si>
  <si>
    <t>000 0502 07203П1417 244 346</t>
  </si>
  <si>
    <t>000 0502 07203П1417 244 340</t>
  </si>
  <si>
    <t>000 0502 07203П1417 244 310</t>
  </si>
  <si>
    <t>000 0502 07203П1417 244 300</t>
  </si>
  <si>
    <t>000 0502 07203С1417 244 226</t>
  </si>
  <si>
    <t xml:space="preserve">Муниципальная программа Попово-Лежачанского сельсовета Глушковского района Курской области "Обеспечение доступным  и комфортным жильем  и коммунальными услугами  граждан Попово-Лежачанского сельсовета Глушковского района Курской области </t>
  </si>
  <si>
    <t>Подпрограмма «Обеспечение качественными услугами ЖКХ населения Попово-Лежачанского сельсовета Глушковского района Курской области" муниципальной программы  "Обеспечение  доступным и комфортным жильем  и коммунальными услугами граждан Попово-Лежачанского сельсовета Глушковского района Курской области"</t>
  </si>
  <si>
    <t>Мероприятия по сбору и транспортированию твердых  отходов</t>
  </si>
  <si>
    <t>000 0503 0710100000 000 000</t>
  </si>
  <si>
    <t>Основное мероприятие "Поддержание в чистоте территории населенных пунктов муниципальных образований"</t>
  </si>
  <si>
    <t>000 0503 07101С1457 000 000</t>
  </si>
  <si>
    <t>000 0503 07101С1457 200 000</t>
  </si>
  <si>
    <t>000 0503 07101С1457 240 000</t>
  </si>
  <si>
    <t>000 0503 07101С1457 244 000</t>
  </si>
  <si>
    <t>000 0503 07101С1457 244 200</t>
  </si>
  <si>
    <t>000 0503 07101С1457 244 220</t>
  </si>
  <si>
    <t>000 0503 07101С1457 244 225</t>
  </si>
  <si>
    <t>000 0503 07101С1457 244 227</t>
  </si>
  <si>
    <t>000 0503 07101С1457 244 300</t>
  </si>
  <si>
    <t>000 0503 07101С1457 244 340</t>
  </si>
  <si>
    <t>000 0503 07101С1457 244 343</t>
  </si>
  <si>
    <t>000 0503 07101С1457 244 346</t>
  </si>
  <si>
    <t>Основное мероприятие "Уличное освещение"</t>
  </si>
  <si>
    <t>000 0503 0710300000 000 000</t>
  </si>
  <si>
    <t>000 0503 07103С1433 244 225</t>
  </si>
  <si>
    <t>000 0503 07103С1433 244 346</t>
  </si>
  <si>
    <t>000 0503 07103С1433 244 340</t>
  </si>
  <si>
    <t>000 0503 07103С1433 244 300</t>
  </si>
  <si>
    <t>000 0503 07104С1433 244 346</t>
  </si>
  <si>
    <t>000 0503 07104С1433 244 310</t>
  </si>
  <si>
    <t>МУНИЦИПАЛЬНАЯ ПРОГРАММА
«ФОРМИРОВАНИЕ СОВРЕМЕННОЙ ГОРОДСКОЙ СРЕДЫ В МУНИЦИПАЛЬНОМ ОБРАЗОВАНИИ «ПОПОВО-ЛЕЖАЧАНСКИЙ СЕЛЬСОВЕТ» ГЛУШКОВСКОГО РАЙОНА
КУРСКОЙ ОБЛАСТИ НА 2018-2024 ГОДЫ»</t>
  </si>
  <si>
    <t>000 0503 1700000000 000 000</t>
  </si>
  <si>
    <t>Региональный проект "Формирование комфортной городской среды"</t>
  </si>
  <si>
    <t>000 0503 170F200000 000 000</t>
  </si>
  <si>
    <t>Реализация программ формирования современной городской среды</t>
  </si>
  <si>
    <t>000 0503 170F255550 000 000</t>
  </si>
  <si>
    <t>000 0503 170F255550 200 000</t>
  </si>
  <si>
    <t>000 0503 170F255550 240 000</t>
  </si>
  <si>
    <t>000 0503 170F255550 244 000</t>
  </si>
  <si>
    <t>000 0503 170F255550 244 200</t>
  </si>
  <si>
    <t>000 0503 170F255550 244 220</t>
  </si>
  <si>
    <t>000 0503 170F255550 244 225</t>
  </si>
  <si>
    <t>Реализация мероприятий по формированию современной городской среды за счет средств бюджета муниципального образования</t>
  </si>
  <si>
    <t>000 0503 1700С55550 000 000</t>
  </si>
  <si>
    <t>000 0503 1700С55550 200 000</t>
  </si>
  <si>
    <t>000 0503 1700С55550 240 000</t>
  </si>
  <si>
    <t>000 0503 1700С55550 244 000</t>
  </si>
  <si>
    <t>000 0503 1700С55550 244 200</t>
  </si>
  <si>
    <t>000 0503 1700С55550 244 220</t>
  </si>
  <si>
    <t>000 0503 1700С55550 244 225</t>
  </si>
  <si>
    <t>000 0503 1700С55550 244 300</t>
  </si>
  <si>
    <t>000 0503 1700С55550 244 340</t>
  </si>
  <si>
    <t>000 0503 1700С55550 244 344</t>
  </si>
  <si>
    <t>Муниципальная программа  "Комплексное развитие территории муниципального образования "Попово-Лежачанский сельсовет" Глушковского района Курской области на 2020-2022 гг.»</t>
  </si>
  <si>
    <t>Подпрограмма «Благоустройство сельских территорий» муниципальной программы "Комплексное развитие территории мо "Попово-Лежачанский сельсовет" Глушковского района Курской области на 2020-2022 гг"</t>
  </si>
  <si>
    <t>Основное мероприитие"Благоустройство сельских территорий"</t>
  </si>
  <si>
    <t>Мероприятия по обеспечению комплексного развития сельских территорий</t>
  </si>
  <si>
    <t>000 0503 0300000000 000 000</t>
  </si>
  <si>
    <t>000 0503 0320000000 000 000</t>
  </si>
  <si>
    <t>Мероприятия по обеспечению комплексного развития сельских территорий за счет средств муниципального образования</t>
  </si>
  <si>
    <t>000 0503 03204L5671 000 000</t>
  </si>
  <si>
    <t>Муниципальная программа Попово-Лежачанского сельсовета  Глушковского района Курской области «Развитие культуры в Попово-Лежачанском сельсовете Глушковского района Курской области на 2019-2022 годы»</t>
  </si>
  <si>
    <t xml:space="preserve">Подпрограмма «Искусство» муниципальной программы "Развитие культуры  Попово-Лежачанского сельсовета  Глушковского района Курской области «Развитие культуры в Попово-Лежачанском сельсовете  Глушковского района Курской области на 2019  -2022  годы» </t>
  </si>
  <si>
    <t>000 0801 01101С1401 242 200</t>
  </si>
  <si>
    <t>000 0801 01101С1401 242 220</t>
  </si>
  <si>
    <t>000 0801 01101С1401 242 225</t>
  </si>
  <si>
    <t>ФИЗИЧЕСКАЯ КУЛЬТУРА И СПОРТ</t>
  </si>
  <si>
    <t>Физическая культура</t>
  </si>
  <si>
    <t>Муниципальная программа Попово-Лежачанского сельсовета Глушковского района Курской области «Повышение эффективности работы с молодежью,организация отдыха и оздоровления детей,молодежи, развитие физической культуры и спорта в  Попово-Лежачанском сельсовете  Глушковского района Курской области на 2019 – 2022 годы»</t>
  </si>
  <si>
    <t>Подпрограмма «Реализация муниципальной политики в сфере физической культуры и спорта» муниципальной программы Попово-Лежачанского сельсовета Глушковского района Курской области «Повышение эффективности работы с молодежью,организация отдыха и оздоровления детей,молодежи, развитие физической культуры и спорта в Попово-Лежачанском сельсовете  Глушковского района Курской области на 2019 – 2022 годы»</t>
  </si>
  <si>
    <t>Основное мероприятие "Создание условий для реализации муниципальной политики  к привлечению жителей к регулярным заниятиям физической культурой и спортом и ведению здорового образа жизни"</t>
  </si>
  <si>
    <t>Создание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</si>
  <si>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>000 1100 0000000000 000 000</t>
  </si>
  <si>
    <t>000 1101 0000000000 000 000</t>
  </si>
  <si>
    <t>000 1101 0800000000 000 000</t>
  </si>
  <si>
    <t>000 1101 0820000000 000 000</t>
  </si>
  <si>
    <t>000 1101 0820100000 000 000</t>
  </si>
  <si>
    <t>000 1101 08201С1406 000 000</t>
  </si>
  <si>
    <t>000 1101 08201С1406 200 000</t>
  </si>
  <si>
    <t>000 1101 08201С1406 240 000</t>
  </si>
  <si>
    <t>000 1101 08201С1406 244 000</t>
  </si>
  <si>
    <t>000 1101 08201С1406 244 300</t>
  </si>
  <si>
    <t>000 1101 08201С1406 244 340</t>
  </si>
  <si>
    <t>000 1101 08201С1406 244 346</t>
  </si>
  <si>
    <t>000 0113 09101С1437 242 300</t>
  </si>
  <si>
    <t>000 0113 09101С1437 242 340</t>
  </si>
  <si>
    <t>000 0113 09101С1437 242 346</t>
  </si>
  <si>
    <t>Налог на доходы физических лиц с доходов,полученных физическими лицами в соответствии со статьей 228 Налогового Кодекса Российской Федерации</t>
  </si>
  <si>
    <t>000 101 02030 01 0000 120</t>
  </si>
  <si>
    <t>ВОЗВРАТ ОСТАТКОВ СУБСИДИЙ ,СУБВЕНЦИЙ И ИНЫХ МЕЖБЮДЖЕТНЫХ ТРАНСФЕРТОВ,ИМЕЮЩИХ ЦЕЛЕВОЕ НАЗНАЧЕНИЕ,ПРОШЛЫХ ЛЕТ</t>
  </si>
  <si>
    <t>000 219 00000 00 0000 000</t>
  </si>
  <si>
    <t>Возврат остатков субсидий , субвенций и иных межбюджетных трансфертов,имеющих целевое назначение,прошлых лет из бюджетов сельских поселений</t>
  </si>
  <si>
    <t>Возврат остатков субсидий на обеспечение комплексного развития сельских территорий из бюджетов сельских поселений</t>
  </si>
  <si>
    <t>000 219 000000 10 0000 150</t>
  </si>
  <si>
    <t>000 219 25576 10 0000 150</t>
  </si>
  <si>
    <t>000 0113 09101С1437 247 000</t>
  </si>
  <si>
    <t>000 0113 09101С1437 247 200</t>
  </si>
  <si>
    <t>000 0113 09101С1437 247 220</t>
  </si>
  <si>
    <t>000 0113 09101С1437 247 223</t>
  </si>
  <si>
    <t>000 0113 76100С1404 853 297</t>
  </si>
  <si>
    <t>000 0203 7720051180 244 346</t>
  </si>
  <si>
    <t>Муниципальная программа Попово-Лежачанского сельсовета Глушковского района Курской области "Развитие малого и среднего предпринимательства "</t>
  </si>
  <si>
    <t>Основное мероприятие муниципальной программы "Информационная поддержка малого и среднего предпринимательства, в том числе пропаганда и популяризация предпринимательской деятельности, печать методической продукции"</t>
  </si>
  <si>
    <t>000 0412 2100000000 000 000</t>
  </si>
  <si>
    <t>000 0412 2100100000 000 000</t>
  </si>
  <si>
    <t>000 0412 21001С1415 200 000</t>
  </si>
  <si>
    <t>000 0412 21001С1415 240 000</t>
  </si>
  <si>
    <t>000 0412 21001С1415 244 000</t>
  </si>
  <si>
    <t>000 0412 21001С1415 244 200</t>
  </si>
  <si>
    <t>000 0412 21001С1415 244 220</t>
  </si>
  <si>
    <t>000 0503 07103С1433 247 000</t>
  </si>
  <si>
    <t>000 0503 07103С1433 247 200</t>
  </si>
  <si>
    <t>000 0503 07103С1433 247 220</t>
  </si>
  <si>
    <t>000 0503 07103С1433 247 223</t>
  </si>
  <si>
    <t>000 0801 01101С1401 247 223</t>
  </si>
  <si>
    <t>000 0801 01101С1401 247 220</t>
  </si>
  <si>
    <t>000 0801 01101С1401 247 200</t>
  </si>
  <si>
    <t>000 0801 01101С1401 247 000</t>
  </si>
  <si>
    <t>000 0503 03204L5671 244 220</t>
  </si>
  <si>
    <t>000 0503 03204L5671 244 200</t>
  </si>
  <si>
    <t>000 0503 03204L5671 244 000</t>
  </si>
  <si>
    <t>000 0503 03204L5671 240 000</t>
  </si>
  <si>
    <t>000 0503 03204L5671 200 000</t>
  </si>
  <si>
    <t>000 0503 03204L5670 244 220</t>
  </si>
  <si>
    <t>000 0503 03204L5670 244 200</t>
  </si>
  <si>
    <t>000 0503 03204L5670 244 000</t>
  </si>
  <si>
    <t>000 0503 03204L5670 240 000</t>
  </si>
  <si>
    <t>000 0503 03204L5670 200 000</t>
  </si>
  <si>
    <t>000 0503 03204L5670 000 000</t>
  </si>
  <si>
    <t>000 0503 0320400000 000 000</t>
  </si>
  <si>
    <t>Резервные средства</t>
  </si>
  <si>
    <t>000 0113 76100С1404 870 200</t>
  </si>
  <si>
    <t xml:space="preserve">Доходы </t>
  </si>
  <si>
    <t>бюджета муниципального образования «Попово-Лежачанский сельсовет»</t>
  </si>
  <si>
    <t>Источники финансирования дефицита  бюджета муниципального образования                                        «Попово-Лежачанский сельсовет» Глушковского района Курской области</t>
  </si>
  <si>
    <t>ДОХОДЫ ОТ ПРОДАЖИ МАТЕРИАЛЬНЫХ И НЕМАТЕРИАЛЬНЫХ АКТИВОВ</t>
  </si>
  <si>
    <t>Доходы от продажи земельных участков,находящихся в государственной и муниципальной собственности</t>
  </si>
  <si>
    <t>Доходы от продажи земельных участков,государственная собственность на которые разграничена (за исключением земельных участковбюджетных и автономных учреждений)</t>
  </si>
  <si>
    <t>Доходы от продажи земельных участков,находящихся в собственности сельских поселений (за исключением земельных участков муниципальных бюджетных и автономных учреждений)</t>
  </si>
  <si>
    <t>000 1 14 00000 00 0000 000</t>
  </si>
  <si>
    <t>000 1 14 06000 00 0000 430</t>
  </si>
  <si>
    <t>000 1 14 06020 00 0000 430</t>
  </si>
  <si>
    <t>000 1 14 06025 10 0000 430</t>
  </si>
  <si>
    <t>000 0113 09101С1437 242 310</t>
  </si>
  <si>
    <t>Работы, услуги по содержанию имущества</t>
  </si>
  <si>
    <t>000 0412 21001С1415 244 225</t>
  </si>
  <si>
    <t>000 0503 03204L5670 244 225</t>
  </si>
  <si>
    <t>000 0503 03204L5671 244 225</t>
  </si>
  <si>
    <t>Земельный налог(по обязательствам,возникшим до 1 января 2006 года), мобилизируемый на территориях сельских поселений</t>
  </si>
  <si>
    <t>000 1 09 04053 10 0000 110</t>
  </si>
  <si>
    <t>Земельный налог ( по обязательствам,возникшим до 1 января 2006 года)</t>
  </si>
  <si>
    <t>Налоги на имущество</t>
  </si>
  <si>
    <t>ЗАДОЛЖЕННОСТЬ И ПЕРЕРАСЧЕТЫ ПО ОТМЕНЕННЫМ НАЛОГАМ,СБОРАМ И ИНЫМ ОБЯЗАТЕЛЬНИМ ПЛАТЕЖАМ</t>
  </si>
  <si>
    <t>000 1 09 04050 00 0000 110</t>
  </si>
  <si>
    <t>000 1 09 04000 00 0000 110</t>
  </si>
  <si>
    <t>000 1 09 00000 00 0000 110</t>
  </si>
  <si>
    <t xml:space="preserve">Приложение № 1
                                                  к Постановлению Администрации
Попово-Лежачанского сельсовета Глушковского района 
«Об утверждении   отчета об исполнении бюджета
 муниципального образования «Попово-Лежачанский сельсовет»
Глушковского района за 9 месяцев 2021 год.»
 № 39 от 22 октября  2021 года
</t>
  </si>
  <si>
    <t>Приложение № 2
                                                  к Постановлению Администрации
Попово-Лежачанского сельсовета Глушковского района 
«Об утверждении   отчета об исполнении бюджета
 муниципального образования «Попово-Лежачанский сельсовет»
Глушковского района за 9 месяцев 2021 год.»
 № 39 от 22 октября  2021 года</t>
  </si>
  <si>
    <t>Расходы                                                                                                                                                          бюджета муниципального образования «Попово-Лежачанский сельсовет» Глушковского района Курской области за 9 месяцев  2021 год.</t>
  </si>
  <si>
    <t>Приложение № 3
                                                  к Постановлению Администрации
Попово-Лежачанского сельсовета Глушковского района 
«Об утверждении   отчета об исполнении бюджета
 муниципального образования «Попово-Лежачанский сельсовет»
Глушковского района за 9 месяцев 2021 год.»
 № 39 от 22 октября 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</si>
</sst>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19]###\ ###\ ###\ ###\ ##0.00"/>
  </numFmts>
  <fonts count="18" x14ac:knownFonts="1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7"/>
      <color rgb="FF000000"/>
      <name val="Arial"/>
    </font>
    <font>
      <sz val="7"/>
      <color rgb="FF000000"/>
      <name val="Arial"/>
    </font>
    <font>
      <sz val="6"/>
      <color rgb="FF000000"/>
      <name val="Arial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  <charset val="204"/>
    </font>
    <font>
      <sz val="8"/>
      <name val="Arial"/>
      <family val="2"/>
      <charset val="204"/>
    </font>
    <font>
      <sz val="7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name val="Arial"/>
      <family val="2"/>
      <charset val="204"/>
    </font>
    <font>
      <sz val="8"/>
      <name val="Arial Cyr"/>
      <charset val="204"/>
    </font>
    <font>
      <sz val="7"/>
      <color rgb="FF000000"/>
      <name val="Arial"/>
      <family val="2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8" fillId="0" borderId="0"/>
    <xf numFmtId="0" fontId="15" fillId="0" borderId="0"/>
  </cellStyleXfs>
  <cellXfs count="114">
    <xf numFmtId="0" fontId="1" fillId="0" borderId="0" xfId="0" applyFont="1" applyFill="1" applyBorder="1"/>
    <xf numFmtId="0" fontId="4" fillId="0" borderId="6" xfId="1" applyNumberFormat="1" applyFont="1" applyFill="1" applyBorder="1" applyAlignment="1">
      <alignment horizontal="center" vertical="center" wrapText="1" readingOrder="1"/>
    </xf>
    <xf numFmtId="0" fontId="4" fillId="0" borderId="8" xfId="1" applyNumberFormat="1" applyFont="1" applyFill="1" applyBorder="1" applyAlignment="1">
      <alignment horizontal="center" vertical="center" wrapText="1" readingOrder="1"/>
    </xf>
    <xf numFmtId="0" fontId="3" fillId="0" borderId="1" xfId="1" applyNumberFormat="1" applyFont="1" applyFill="1" applyBorder="1" applyAlignment="1">
      <alignment horizontal="center" wrapText="1" readingOrder="1"/>
    </xf>
    <xf numFmtId="0" fontId="4" fillId="0" borderId="1" xfId="1" applyNumberFormat="1" applyFont="1" applyFill="1" applyBorder="1" applyAlignment="1">
      <alignment horizontal="center" wrapText="1" readingOrder="1"/>
    </xf>
    <xf numFmtId="0" fontId="1" fillId="0" borderId="0" xfId="0" applyFont="1" applyFill="1" applyBorder="1"/>
    <xf numFmtId="0" fontId="4" fillId="0" borderId="1" xfId="1" applyNumberFormat="1" applyFont="1" applyFill="1" applyBorder="1" applyAlignment="1">
      <alignment horizontal="center" wrapText="1" readingOrder="1"/>
    </xf>
    <xf numFmtId="0" fontId="4" fillId="0" borderId="1" xfId="1" applyNumberFormat="1" applyFont="1" applyFill="1" applyBorder="1" applyAlignment="1">
      <alignment horizontal="center" wrapText="1" readingOrder="1"/>
    </xf>
    <xf numFmtId="0" fontId="1" fillId="0" borderId="0" xfId="0" applyFont="1" applyFill="1" applyBorder="1"/>
    <xf numFmtId="0" fontId="4" fillId="0" borderId="1" xfId="1" applyNumberFormat="1" applyFont="1" applyFill="1" applyBorder="1" applyAlignment="1">
      <alignment horizontal="center" wrapText="1" readingOrder="1"/>
    </xf>
    <xf numFmtId="0" fontId="1" fillId="0" borderId="0" xfId="0" applyFont="1" applyFill="1" applyBorder="1"/>
    <xf numFmtId="0" fontId="1" fillId="0" borderId="0" xfId="0" applyFont="1" applyFill="1" applyBorder="1"/>
    <xf numFmtId="0" fontId="4" fillId="0" borderId="1" xfId="1" applyNumberFormat="1" applyFont="1" applyFill="1" applyBorder="1" applyAlignment="1">
      <alignment horizontal="center" wrapText="1" readingOrder="1"/>
    </xf>
    <xf numFmtId="0" fontId="1" fillId="0" borderId="0" xfId="0" applyFont="1" applyFill="1" applyBorder="1"/>
    <xf numFmtId="49" fontId="9" fillId="0" borderId="1" xfId="1" applyNumberFormat="1" applyFont="1" applyFill="1" applyBorder="1" applyAlignment="1">
      <alignment horizontal="center" wrapText="1" readingOrder="1"/>
    </xf>
    <xf numFmtId="0" fontId="4" fillId="0" borderId="9" xfId="1" applyNumberFormat="1" applyFont="1" applyFill="1" applyBorder="1" applyAlignment="1">
      <alignment horizontal="center" wrapText="1" readingOrder="1"/>
    </xf>
    <xf numFmtId="49" fontId="10" fillId="0" borderId="13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4" fillId="0" borderId="1" xfId="1" applyNumberFormat="1" applyFont="1" applyFill="1" applyBorder="1" applyAlignment="1">
      <alignment horizontal="center" wrapText="1" readingOrder="1"/>
    </xf>
    <xf numFmtId="0" fontId="1" fillId="0" borderId="0" xfId="0" applyFont="1" applyFill="1" applyBorder="1"/>
    <xf numFmtId="0" fontId="1" fillId="0" borderId="0" xfId="0" applyFont="1" applyFill="1" applyBorder="1"/>
    <xf numFmtId="49" fontId="9" fillId="0" borderId="12" xfId="1" applyNumberFormat="1" applyFont="1" applyFill="1" applyBorder="1" applyAlignment="1">
      <alignment horizontal="center" wrapText="1" readingOrder="1"/>
    </xf>
    <xf numFmtId="49" fontId="10" fillId="0" borderId="14" xfId="0" applyNumberFormat="1" applyFont="1" applyFill="1" applyBorder="1" applyAlignment="1">
      <alignment horizontal="center"/>
    </xf>
    <xf numFmtId="0" fontId="4" fillId="0" borderId="1" xfId="1" applyNumberFormat="1" applyFont="1" applyFill="1" applyBorder="1" applyAlignment="1">
      <alignment horizontal="center" wrapText="1" readingOrder="1"/>
    </xf>
    <xf numFmtId="0" fontId="4" fillId="0" borderId="9" xfId="1" applyNumberFormat="1" applyFont="1" applyFill="1" applyBorder="1" applyAlignment="1">
      <alignment horizontal="center" wrapText="1" readingOrder="1"/>
    </xf>
    <xf numFmtId="0" fontId="3" fillId="0" borderId="1" xfId="1" applyNumberFormat="1" applyFont="1" applyFill="1" applyBorder="1" applyAlignment="1">
      <alignment horizontal="center" wrapText="1" readingOrder="1"/>
    </xf>
    <xf numFmtId="0" fontId="4" fillId="0" borderId="8" xfId="1" applyNumberFormat="1" applyFont="1" applyFill="1" applyBorder="1" applyAlignment="1">
      <alignment horizontal="center" vertical="center" wrapText="1" readingOrder="1"/>
    </xf>
    <xf numFmtId="0" fontId="4" fillId="0" borderId="6" xfId="1" applyNumberFormat="1" applyFont="1" applyFill="1" applyBorder="1" applyAlignment="1">
      <alignment horizontal="center" vertical="center" wrapText="1" readingOrder="1"/>
    </xf>
    <xf numFmtId="0" fontId="4" fillId="0" borderId="18" xfId="1" applyNumberFormat="1" applyFont="1" applyFill="1" applyBorder="1" applyAlignment="1">
      <alignment horizontal="center" vertical="center" wrapText="1" readingOrder="1"/>
    </xf>
    <xf numFmtId="2" fontId="6" fillId="0" borderId="15" xfId="1" applyNumberFormat="1" applyFont="1" applyFill="1" applyBorder="1" applyAlignment="1">
      <alignment horizontal="right" wrapText="1" readingOrder="1"/>
    </xf>
    <xf numFmtId="0" fontId="4" fillId="0" borderId="1" xfId="1" applyNumberFormat="1" applyFont="1" applyFill="1" applyBorder="1" applyAlignment="1">
      <alignment horizontal="center" wrapText="1" readingOrder="1"/>
    </xf>
    <xf numFmtId="0" fontId="1" fillId="0" borderId="0" xfId="0" applyFont="1" applyFill="1" applyBorder="1"/>
    <xf numFmtId="0" fontId="10" fillId="3" borderId="13" xfId="2" applyFont="1" applyFill="1" applyBorder="1" applyAlignment="1">
      <alignment wrapText="1"/>
    </xf>
    <xf numFmtId="49" fontId="10" fillId="3" borderId="13" xfId="2" applyNumberFormat="1" applyFont="1" applyFill="1" applyBorder="1" applyAlignment="1">
      <alignment horizontal="center"/>
    </xf>
    <xf numFmtId="0" fontId="4" fillId="0" borderId="15" xfId="1" applyNumberFormat="1" applyFont="1" applyFill="1" applyBorder="1" applyAlignment="1">
      <alignment horizontal="center" wrapText="1" readingOrder="1"/>
    </xf>
    <xf numFmtId="4" fontId="11" fillId="3" borderId="13" xfId="0" applyNumberFormat="1" applyFont="1" applyFill="1" applyBorder="1" applyAlignment="1">
      <alignment horizontal="right" wrapText="1"/>
    </xf>
    <xf numFmtId="0" fontId="9" fillId="0" borderId="13" xfId="1" applyNumberFormat="1" applyFont="1" applyFill="1" applyBorder="1" applyAlignment="1">
      <alignment horizontal="center" wrapText="1" readingOrder="1"/>
    </xf>
    <xf numFmtId="0" fontId="4" fillId="0" borderId="16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4" fillId="0" borderId="4" xfId="1" applyNumberFormat="1" applyFont="1" applyFill="1" applyBorder="1" applyAlignment="1">
      <alignment horizontal="center" vertical="center" wrapText="1" readingOrder="1"/>
    </xf>
    <xf numFmtId="0" fontId="4" fillId="0" borderId="12" xfId="1" applyNumberFormat="1" applyFont="1" applyFill="1" applyBorder="1" applyAlignment="1">
      <alignment horizontal="center" wrapText="1" readingOrder="1"/>
    </xf>
    <xf numFmtId="0" fontId="4" fillId="0" borderId="9" xfId="1" applyNumberFormat="1" applyFont="1" applyFill="1" applyBorder="1" applyAlignment="1">
      <alignment horizontal="left" wrapText="1" readingOrder="1"/>
    </xf>
    <xf numFmtId="0" fontId="3" fillId="0" borderId="1" xfId="1" applyNumberFormat="1" applyFont="1" applyFill="1" applyBorder="1" applyAlignment="1">
      <alignment horizontal="left" wrapText="1" readingOrder="1"/>
    </xf>
    <xf numFmtId="0" fontId="4" fillId="0" borderId="7" xfId="1" applyNumberFormat="1" applyFont="1" applyFill="1" applyBorder="1" applyAlignment="1">
      <alignment horizontal="center" vertical="center" wrapText="1" readingOrder="1"/>
    </xf>
    <xf numFmtId="0" fontId="9" fillId="0" borderId="23" xfId="1" applyNumberFormat="1" applyFont="1" applyFill="1" applyBorder="1" applyAlignment="1">
      <alignment horizontal="left" wrapText="1" readingOrder="1"/>
    </xf>
    <xf numFmtId="0" fontId="4" fillId="0" borderId="12" xfId="1" applyNumberFormat="1" applyFont="1" applyFill="1" applyBorder="1" applyAlignment="1">
      <alignment horizontal="left" wrapText="1" readingOrder="1"/>
    </xf>
    <xf numFmtId="0" fontId="10" fillId="0" borderId="14" xfId="0" applyFont="1" applyFill="1" applyBorder="1" applyAlignment="1">
      <alignment horizontal="left" wrapText="1"/>
    </xf>
    <xf numFmtId="0" fontId="4" fillId="0" borderId="16" xfId="1" applyNumberFormat="1" applyFont="1" applyFill="1" applyBorder="1" applyAlignment="1">
      <alignment vertical="center" wrapText="1" readingOrder="1"/>
    </xf>
    <xf numFmtId="164" fontId="6" fillId="0" borderId="21" xfId="1" applyNumberFormat="1" applyFont="1" applyFill="1" applyBorder="1" applyAlignment="1">
      <alignment wrapText="1" readingOrder="1"/>
    </xf>
    <xf numFmtId="164" fontId="6" fillId="0" borderId="12" xfId="1" applyNumberFormat="1" applyFont="1" applyFill="1" applyBorder="1" applyAlignment="1">
      <alignment wrapText="1" readingOrder="1"/>
    </xf>
    <xf numFmtId="0" fontId="11" fillId="0" borderId="14" xfId="1" applyNumberFormat="1" applyFont="1" applyFill="1" applyBorder="1" applyAlignment="1">
      <alignment wrapText="1"/>
    </xf>
    <xf numFmtId="164" fontId="6" fillId="0" borderId="25" xfId="1" applyNumberFormat="1" applyFont="1" applyFill="1" applyBorder="1" applyAlignment="1">
      <alignment wrapText="1" readingOrder="1"/>
    </xf>
    <xf numFmtId="164" fontId="6" fillId="0" borderId="20" xfId="1" applyNumberFormat="1" applyFont="1" applyFill="1" applyBorder="1" applyAlignment="1">
      <alignment wrapText="1" readingOrder="1"/>
    </xf>
    <xf numFmtId="164" fontId="6" fillId="0" borderId="19" xfId="1" applyNumberFormat="1" applyFont="1" applyFill="1" applyBorder="1" applyAlignment="1">
      <alignment wrapText="1" readingOrder="1"/>
    </xf>
    <xf numFmtId="164" fontId="6" fillId="0" borderId="26" xfId="1" applyNumberFormat="1" applyFont="1" applyFill="1" applyBorder="1" applyAlignment="1">
      <alignment wrapText="1" readingOrder="1"/>
    </xf>
    <xf numFmtId="2" fontId="11" fillId="0" borderId="13" xfId="1" applyNumberFormat="1" applyFont="1" applyFill="1" applyBorder="1" applyAlignment="1">
      <alignment wrapText="1"/>
    </xf>
    <xf numFmtId="2" fontId="11" fillId="0" borderId="14" xfId="0" applyNumberFormat="1" applyFont="1" applyFill="1" applyBorder="1" applyAlignment="1">
      <alignment horizontal="right"/>
    </xf>
    <xf numFmtId="0" fontId="11" fillId="0" borderId="14" xfId="0" applyFont="1" applyFill="1" applyBorder="1" applyAlignment="1">
      <alignment horizontal="right"/>
    </xf>
    <xf numFmtId="164" fontId="6" fillId="0" borderId="12" xfId="1" applyNumberFormat="1" applyFont="1" applyFill="1" applyBorder="1" applyAlignment="1">
      <alignment horizontal="right" wrapText="1" readingOrder="1"/>
    </xf>
    <xf numFmtId="164" fontId="6" fillId="0" borderId="19" xfId="1" applyNumberFormat="1" applyFont="1" applyFill="1" applyBorder="1" applyAlignment="1">
      <alignment horizontal="right" wrapText="1" readingOrder="1"/>
    </xf>
    <xf numFmtId="0" fontId="4" fillId="0" borderId="12" xfId="1" applyNumberFormat="1" applyFont="1" applyFill="1" applyBorder="1" applyAlignment="1">
      <alignment horizontal="left" wrapText="1" readingOrder="1"/>
    </xf>
    <xf numFmtId="164" fontId="6" fillId="0" borderId="20" xfId="1" applyNumberFormat="1" applyFont="1" applyFill="1" applyBorder="1" applyAlignment="1">
      <alignment horizontal="right" wrapText="1" readingOrder="1"/>
    </xf>
    <xf numFmtId="164" fontId="6" fillId="0" borderId="24" xfId="1" applyNumberFormat="1" applyFont="1" applyFill="1" applyBorder="1" applyAlignment="1">
      <alignment horizontal="right" wrapText="1" readingOrder="1"/>
    </xf>
    <xf numFmtId="0" fontId="4" fillId="0" borderId="16" xfId="1" applyNumberFormat="1" applyFont="1" applyFill="1" applyBorder="1" applyAlignment="1">
      <alignment horizontal="center" vertical="center" wrapText="1" readingOrder="1"/>
    </xf>
    <xf numFmtId="164" fontId="5" fillId="0" borderId="21" xfId="1" applyNumberFormat="1" applyFont="1" applyFill="1" applyBorder="1" applyAlignment="1">
      <alignment horizontal="right" wrapText="1" readingOrder="1"/>
    </xf>
    <xf numFmtId="0" fontId="4" fillId="0" borderId="12" xfId="1" applyNumberFormat="1" applyFont="1" applyFill="1" applyBorder="1" applyAlignment="1">
      <alignment horizontal="center" wrapText="1" readingOrder="1"/>
    </xf>
    <xf numFmtId="49" fontId="9" fillId="0" borderId="12" xfId="1" applyNumberFormat="1" applyFont="1" applyFill="1" applyBorder="1" applyAlignment="1">
      <alignment horizontal="left" wrapText="1" readingOrder="1"/>
    </xf>
    <xf numFmtId="0" fontId="4" fillId="0" borderId="12" xfId="1" applyNumberFormat="1" applyFont="1" applyFill="1" applyBorder="1" applyAlignment="1">
      <alignment wrapText="1" readingOrder="1"/>
    </xf>
    <xf numFmtId="0" fontId="4" fillId="2" borderId="12" xfId="1" applyNumberFormat="1" applyFont="1" applyFill="1" applyBorder="1" applyAlignment="1">
      <alignment wrapText="1" readingOrder="1"/>
    </xf>
    <xf numFmtId="0" fontId="9" fillId="0" borderId="12" xfId="1" applyNumberFormat="1" applyFont="1" applyFill="1" applyBorder="1" applyAlignment="1">
      <alignment wrapText="1" readingOrder="1"/>
    </xf>
    <xf numFmtId="0" fontId="4" fillId="0" borderId="21" xfId="1" applyNumberFormat="1" applyFont="1" applyFill="1" applyBorder="1" applyAlignment="1">
      <alignment horizontal="center" wrapText="1" readingOrder="1"/>
    </xf>
    <xf numFmtId="0" fontId="4" fillId="0" borderId="17" xfId="1" applyNumberFormat="1" applyFont="1" applyFill="1" applyBorder="1" applyAlignment="1">
      <alignment horizontal="center" vertical="center" wrapText="1" readingOrder="1"/>
    </xf>
    <xf numFmtId="0" fontId="2" fillId="0" borderId="0" xfId="1" applyNumberFormat="1" applyFont="1" applyFill="1" applyBorder="1" applyAlignment="1">
      <alignment vertical="top" wrapText="1" readingOrder="1"/>
    </xf>
    <xf numFmtId="0" fontId="9" fillId="0" borderId="0" xfId="1" applyNumberFormat="1" applyFont="1" applyFill="1" applyBorder="1" applyAlignment="1">
      <alignment wrapText="1" readingOrder="1"/>
    </xf>
    <xf numFmtId="0" fontId="9" fillId="0" borderId="0" xfId="1" applyNumberFormat="1" applyFont="1" applyFill="1" applyBorder="1" applyAlignment="1">
      <alignment horizontal="left" wrapText="1" readingOrder="1"/>
    </xf>
    <xf numFmtId="164" fontId="16" fillId="0" borderId="13" xfId="1" applyNumberFormat="1" applyFont="1" applyFill="1" applyBorder="1" applyAlignment="1">
      <alignment horizontal="right" wrapText="1" readingOrder="1"/>
    </xf>
    <xf numFmtId="164" fontId="5" fillId="0" borderId="27" xfId="1" applyNumberFormat="1" applyFont="1" applyFill="1" applyBorder="1" applyAlignment="1">
      <alignment horizontal="right" wrapText="1" readingOrder="1"/>
    </xf>
    <xf numFmtId="0" fontId="4" fillId="0" borderId="28" xfId="1" applyNumberFormat="1" applyFont="1" applyFill="1" applyBorder="1" applyAlignment="1">
      <alignment horizontal="center" vertical="center" wrapText="1" readingOrder="1"/>
    </xf>
    <xf numFmtId="0" fontId="9" fillId="0" borderId="28" xfId="1" applyNumberFormat="1" applyFont="1" applyFill="1" applyBorder="1" applyAlignment="1">
      <alignment horizontal="center" vertical="center" wrapText="1" readingOrder="1"/>
    </xf>
    <xf numFmtId="0" fontId="3" fillId="0" borderId="21" xfId="1" applyNumberFormat="1" applyFont="1" applyFill="1" applyBorder="1" applyAlignment="1">
      <alignment horizontal="left" wrapText="1" readingOrder="1"/>
    </xf>
    <xf numFmtId="0" fontId="3" fillId="0" borderId="21" xfId="1" applyNumberFormat="1" applyFont="1" applyFill="1" applyBorder="1" applyAlignment="1">
      <alignment horizontal="center" wrapText="1" readingOrder="1"/>
    </xf>
    <xf numFmtId="0" fontId="2" fillId="0" borderId="11" xfId="1" applyNumberFormat="1" applyFont="1" applyFill="1" applyBorder="1" applyAlignment="1">
      <alignment vertical="top" wrapText="1" readingOrder="1"/>
    </xf>
    <xf numFmtId="164" fontId="6" fillId="0" borderId="21" xfId="1" applyNumberFormat="1" applyFont="1" applyFill="1" applyBorder="1" applyAlignment="1">
      <alignment horizontal="right" wrapText="1" readingOrder="1"/>
    </xf>
    <xf numFmtId="164" fontId="6" fillId="0" borderId="13" xfId="1" applyNumberFormat="1" applyFont="1" applyFill="1" applyBorder="1" applyAlignment="1">
      <alignment horizontal="right" wrapText="1" readingOrder="1"/>
    </xf>
    <xf numFmtId="0" fontId="6" fillId="0" borderId="13" xfId="1" applyNumberFormat="1" applyFont="1" applyFill="1" applyBorder="1" applyAlignment="1">
      <alignment horizontal="center" wrapText="1" readingOrder="1"/>
    </xf>
    <xf numFmtId="164" fontId="6" fillId="0" borderId="27" xfId="1" applyNumberFormat="1" applyFont="1" applyFill="1" applyBorder="1" applyAlignment="1">
      <alignment horizontal="right" wrapText="1" readingOrder="1"/>
    </xf>
    <xf numFmtId="0" fontId="9" fillId="0" borderId="9" xfId="1" applyNumberFormat="1" applyFont="1" applyFill="1" applyBorder="1" applyAlignment="1">
      <alignment horizontal="left" wrapText="1" readingOrder="1"/>
    </xf>
    <xf numFmtId="0" fontId="12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4" fillId="0" borderId="12" xfId="1" applyNumberFormat="1" applyFont="1" applyFill="1" applyBorder="1" applyAlignment="1">
      <alignment horizontal="left" wrapText="1" readingOrder="1"/>
    </xf>
    <xf numFmtId="0" fontId="4" fillId="0" borderId="2" xfId="1" applyNumberFormat="1" applyFont="1" applyFill="1" applyBorder="1" applyAlignment="1">
      <alignment horizontal="left" wrapText="1" readingOrder="1"/>
    </xf>
    <xf numFmtId="0" fontId="4" fillId="0" borderId="12" xfId="1" applyNumberFormat="1" applyFont="1" applyFill="1" applyBorder="1" applyAlignment="1">
      <alignment horizontal="left" vertical="center" wrapText="1" readingOrder="1"/>
    </xf>
    <xf numFmtId="0" fontId="4" fillId="0" borderId="2" xfId="1" applyNumberFormat="1" applyFont="1" applyFill="1" applyBorder="1" applyAlignment="1">
      <alignment horizontal="left" vertical="center" wrapText="1" readingOrder="1"/>
    </xf>
    <xf numFmtId="0" fontId="9" fillId="0" borderId="12" xfId="1" applyNumberFormat="1" applyFont="1" applyFill="1" applyBorder="1" applyAlignment="1">
      <alignment horizontal="left" wrapText="1" readingOrder="1"/>
    </xf>
    <xf numFmtId="0" fontId="9" fillId="0" borderId="2" xfId="1" applyNumberFormat="1" applyFont="1" applyFill="1" applyBorder="1" applyAlignment="1">
      <alignment horizontal="left" wrapText="1" readingOrder="1"/>
    </xf>
    <xf numFmtId="0" fontId="9" fillId="0" borderId="12" xfId="1" applyNumberFormat="1" applyFont="1" applyFill="1" applyBorder="1" applyAlignment="1">
      <alignment horizontal="left" vertical="center" wrapText="1" readingOrder="1"/>
    </xf>
    <xf numFmtId="0" fontId="9" fillId="0" borderId="2" xfId="1" applyNumberFormat="1" applyFont="1" applyFill="1" applyBorder="1" applyAlignment="1">
      <alignment horizontal="left" vertical="center" wrapText="1" readingOrder="1"/>
    </xf>
    <xf numFmtId="0" fontId="4" fillId="0" borderId="17" xfId="1" applyNumberFormat="1" applyFont="1" applyFill="1" applyBorder="1" applyAlignment="1">
      <alignment horizontal="center" vertical="center" wrapText="1" readingOrder="1"/>
    </xf>
    <xf numFmtId="0" fontId="4" fillId="0" borderId="5" xfId="1" applyNumberFormat="1" applyFont="1" applyFill="1" applyBorder="1" applyAlignment="1">
      <alignment horizontal="center" vertical="center" wrapText="1" readingOrder="1"/>
    </xf>
    <xf numFmtId="0" fontId="4" fillId="0" borderId="21" xfId="1" applyNumberFormat="1" applyFont="1" applyFill="1" applyBorder="1" applyAlignment="1">
      <alignment horizontal="left" wrapText="1" readingOrder="1"/>
    </xf>
    <xf numFmtId="0" fontId="4" fillId="0" borderId="22" xfId="1" applyNumberFormat="1" applyFont="1" applyFill="1" applyBorder="1" applyAlignment="1">
      <alignment horizontal="left" wrapText="1" readingOrder="1"/>
    </xf>
    <xf numFmtId="0" fontId="4" fillId="0" borderId="12" xfId="1" applyNumberFormat="1" applyFont="1" applyFill="1" applyBorder="1" applyAlignment="1">
      <alignment horizontal="center" wrapText="1" readingOrder="1"/>
    </xf>
    <xf numFmtId="0" fontId="4" fillId="0" borderId="2" xfId="1" applyNumberFormat="1" applyFont="1" applyFill="1" applyBorder="1" applyAlignment="1">
      <alignment horizontal="center" wrapText="1" readingOrder="1"/>
    </xf>
    <xf numFmtId="0" fontId="12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right" wrapText="1"/>
    </xf>
    <xf numFmtId="0" fontId="2" fillId="0" borderId="10" xfId="1" applyNumberFormat="1" applyFont="1" applyFill="1" applyBorder="1" applyAlignment="1">
      <alignment vertical="top" wrapText="1" readingOrder="1"/>
    </xf>
    <xf numFmtId="0" fontId="9" fillId="0" borderId="10" xfId="1" applyNumberFormat="1" applyFont="1" applyFill="1" applyBorder="1" applyAlignment="1">
      <alignment horizontal="center" wrapText="1" readingOrder="1"/>
    </xf>
    <xf numFmtId="0" fontId="9" fillId="0" borderId="3" xfId="1" applyNumberFormat="1" applyFont="1" applyFill="1" applyBorder="1" applyAlignment="1">
      <alignment horizontal="center" wrapText="1" readingOrder="1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0" fontId="7" fillId="0" borderId="11" xfId="1" applyNumberFormat="1" applyFont="1" applyFill="1" applyBorder="1" applyAlignment="1">
      <alignment horizontal="center" vertical="top" wrapText="1" readingOrder="1"/>
    </xf>
    <xf numFmtId="0" fontId="2" fillId="0" borderId="3" xfId="1" applyNumberFormat="1" applyFont="1" applyFill="1" applyBorder="1" applyAlignment="1">
      <alignment vertical="top" wrapText="1" readingOrder="1"/>
    </xf>
    <xf numFmtId="0" fontId="2" fillId="0" borderId="11" xfId="1" applyNumberFormat="1" applyFont="1" applyFill="1" applyBorder="1" applyAlignment="1">
      <alignment vertical="top" wrapText="1" readingOrder="1"/>
    </xf>
  </cellXfs>
  <cellStyles count="3">
    <cellStyle name="Normal" xfId="1"/>
    <cellStyle name="Обычный" xfId="0" builtinId="0"/>
    <cellStyle name="Обычный_прил5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showGridLines="0" workbookViewId="0">
      <pane ySplit="1" topLeftCell="A54" activePane="bottomLeft" state="frozen"/>
      <selection pane="bottomLeft" activeCell="A6" sqref="A6:F64"/>
    </sheetView>
  </sheetViews>
  <sheetFormatPr defaultRowHeight="15" x14ac:dyDescent="0.25"/>
  <cols>
    <col min="1" max="1" width="28.140625" customWidth="1"/>
    <col min="2" max="2" width="4.140625" customWidth="1"/>
    <col min="3" max="3" width="22.28515625" customWidth="1"/>
    <col min="4" max="4" width="14.7109375" customWidth="1"/>
    <col min="5" max="5" width="15.7109375" customWidth="1"/>
    <col min="6" max="6" width="16.140625" customWidth="1"/>
  </cols>
  <sheetData>
    <row r="1" spans="1:6" ht="3.2" customHeight="1" x14ac:dyDescent="0.25"/>
    <row r="2" spans="1:6" s="20" customFormat="1" ht="129" customHeight="1" x14ac:dyDescent="0.25">
      <c r="A2" s="87" t="s">
        <v>633</v>
      </c>
      <c r="B2" s="87"/>
      <c r="C2" s="87"/>
      <c r="D2" s="87"/>
      <c r="E2" s="87"/>
      <c r="F2" s="87"/>
    </row>
    <row r="3" spans="1:6" s="20" customFormat="1" ht="21" customHeight="1" x14ac:dyDescent="0.25">
      <c r="A3" s="88" t="s">
        <v>609</v>
      </c>
      <c r="B3" s="88"/>
      <c r="C3" s="88"/>
      <c r="D3" s="88"/>
      <c r="E3" s="88"/>
      <c r="F3" s="88"/>
    </row>
    <row r="4" spans="1:6" s="20" customFormat="1" ht="18" customHeight="1" x14ac:dyDescent="0.25">
      <c r="A4" s="89" t="s">
        <v>610</v>
      </c>
      <c r="B4" s="89"/>
      <c r="C4" s="89"/>
      <c r="D4" s="89"/>
      <c r="E4" s="89"/>
      <c r="F4" s="89"/>
    </row>
    <row r="5" spans="1:6" ht="24.75" customHeight="1" thickBot="1" x14ac:dyDescent="0.3"/>
    <row r="6" spans="1:6" ht="39.200000000000003" customHeight="1" thickTop="1" thickBot="1" x14ac:dyDescent="0.3">
      <c r="A6" s="39" t="s">
        <v>0</v>
      </c>
      <c r="B6" s="27" t="s">
        <v>1</v>
      </c>
      <c r="C6" s="1" t="s">
        <v>2</v>
      </c>
      <c r="D6" s="63" t="s">
        <v>3</v>
      </c>
      <c r="E6" s="63" t="s">
        <v>4</v>
      </c>
      <c r="F6" s="78" t="s">
        <v>5</v>
      </c>
    </row>
    <row r="7" spans="1:6" ht="16.7" customHeight="1" thickTop="1" thickBot="1" x14ac:dyDescent="0.3">
      <c r="A7" s="43" t="s">
        <v>6</v>
      </c>
      <c r="B7" s="26" t="s">
        <v>7</v>
      </c>
      <c r="C7" s="2" t="s">
        <v>8</v>
      </c>
      <c r="D7" s="63" t="s">
        <v>9</v>
      </c>
      <c r="E7" s="63" t="s">
        <v>10</v>
      </c>
      <c r="F7" s="28" t="s">
        <v>11</v>
      </c>
    </row>
    <row r="8" spans="1:6" ht="23.1" customHeight="1" thickTop="1" x14ac:dyDescent="0.25">
      <c r="A8" s="42" t="s">
        <v>12</v>
      </c>
      <c r="B8" s="25" t="s">
        <v>13</v>
      </c>
      <c r="C8" s="3" t="s">
        <v>14</v>
      </c>
      <c r="D8" s="64">
        <f>D9+D41</f>
        <v>8081625.2599999998</v>
      </c>
      <c r="E8" s="64">
        <f>E9+E41</f>
        <v>7949999.9900000012</v>
      </c>
      <c r="F8" s="76">
        <f t="shared" ref="F8:F13" si="0">D8-E8</f>
        <v>131625.26999999862</v>
      </c>
    </row>
    <row r="9" spans="1:6" ht="13.35" customHeight="1" x14ac:dyDescent="0.25">
      <c r="A9" s="41" t="s">
        <v>15</v>
      </c>
      <c r="B9" s="23" t="s">
        <v>13</v>
      </c>
      <c r="C9" s="4" t="s">
        <v>16</v>
      </c>
      <c r="D9" s="58">
        <f>D10+D15+D18+D26+D33+D37</f>
        <v>5588422</v>
      </c>
      <c r="E9" s="58">
        <f>E10+E15+E18+E26+E33+E37+E29</f>
        <v>5475537.7300000014</v>
      </c>
      <c r="F9" s="75">
        <f t="shared" si="0"/>
        <v>112884.26999999862</v>
      </c>
    </row>
    <row r="10" spans="1:6" ht="13.35" customHeight="1" x14ac:dyDescent="0.25">
      <c r="A10" s="41" t="s">
        <v>17</v>
      </c>
      <c r="B10" s="23" t="s">
        <v>13</v>
      </c>
      <c r="C10" s="4" t="s">
        <v>18</v>
      </c>
      <c r="D10" s="58">
        <f>D11</f>
        <v>99378</v>
      </c>
      <c r="E10" s="58">
        <f>E11</f>
        <v>80692.17</v>
      </c>
      <c r="F10" s="75">
        <f t="shared" si="0"/>
        <v>18685.830000000002</v>
      </c>
    </row>
    <row r="11" spans="1:6" ht="11.25" customHeight="1" x14ac:dyDescent="0.25">
      <c r="A11" s="41" t="s">
        <v>19</v>
      </c>
      <c r="B11" s="23" t="s">
        <v>13</v>
      </c>
      <c r="C11" s="4" t="s">
        <v>20</v>
      </c>
      <c r="D11" s="58">
        <f>D12+D13+D14</f>
        <v>99378</v>
      </c>
      <c r="E11" s="58">
        <f>E12+E13+E14</f>
        <v>80692.17</v>
      </c>
      <c r="F11" s="75">
        <f t="shared" si="0"/>
        <v>18685.830000000002</v>
      </c>
    </row>
    <row r="12" spans="1:6" ht="93.75" customHeight="1" x14ac:dyDescent="0.25">
      <c r="A12" s="41" t="s">
        <v>21</v>
      </c>
      <c r="B12" s="23" t="s">
        <v>13</v>
      </c>
      <c r="C12" s="4" t="s">
        <v>22</v>
      </c>
      <c r="D12" s="58">
        <v>97956</v>
      </c>
      <c r="E12" s="58">
        <v>80555.27</v>
      </c>
      <c r="F12" s="75">
        <f t="shared" si="0"/>
        <v>17400.729999999996</v>
      </c>
    </row>
    <row r="13" spans="1:6" ht="54.75" customHeight="1" x14ac:dyDescent="0.25">
      <c r="A13" s="41" t="s">
        <v>23</v>
      </c>
      <c r="B13" s="23" t="s">
        <v>13</v>
      </c>
      <c r="C13" s="4" t="s">
        <v>24</v>
      </c>
      <c r="D13" s="58">
        <v>1252</v>
      </c>
      <c r="E13" s="58"/>
      <c r="F13" s="75">
        <f t="shared" si="0"/>
        <v>1252</v>
      </c>
    </row>
    <row r="14" spans="1:6" s="11" customFormat="1" ht="54.75" customHeight="1" x14ac:dyDescent="0.25">
      <c r="A14" s="45" t="s">
        <v>564</v>
      </c>
      <c r="B14" s="21" t="s">
        <v>13</v>
      </c>
      <c r="C14" s="14" t="s">
        <v>565</v>
      </c>
      <c r="D14" s="58">
        <v>170</v>
      </c>
      <c r="E14" s="58">
        <v>136.9</v>
      </c>
      <c r="F14" s="75"/>
    </row>
    <row r="15" spans="1:6" s="5" customFormat="1" ht="24.95" customHeight="1" x14ac:dyDescent="0.25">
      <c r="A15" s="40" t="s">
        <v>413</v>
      </c>
      <c r="B15" s="23" t="s">
        <v>13</v>
      </c>
      <c r="C15" s="6" t="s">
        <v>415</v>
      </c>
      <c r="D15" s="58">
        <f>D16</f>
        <v>51234</v>
      </c>
      <c r="E15" s="58">
        <f>E16</f>
        <v>51235.26</v>
      </c>
      <c r="F15" s="75"/>
    </row>
    <row r="16" spans="1:6" s="5" customFormat="1" ht="24.95" customHeight="1" x14ac:dyDescent="0.25">
      <c r="A16" s="40" t="s">
        <v>414</v>
      </c>
      <c r="B16" s="23" t="s">
        <v>13</v>
      </c>
      <c r="C16" s="6" t="s">
        <v>416</v>
      </c>
      <c r="D16" s="58">
        <f>D17</f>
        <v>51234</v>
      </c>
      <c r="E16" s="58">
        <f>E17</f>
        <v>51235.26</v>
      </c>
      <c r="F16" s="75"/>
    </row>
    <row r="17" spans="1:6" s="5" customFormat="1" ht="24.95" customHeight="1" x14ac:dyDescent="0.25">
      <c r="A17" s="40" t="s">
        <v>414</v>
      </c>
      <c r="B17" s="23" t="s">
        <v>13</v>
      </c>
      <c r="C17" s="6" t="s">
        <v>417</v>
      </c>
      <c r="D17" s="58">
        <v>51234</v>
      </c>
      <c r="E17" s="58">
        <v>51235.26</v>
      </c>
      <c r="F17" s="75"/>
    </row>
    <row r="18" spans="1:6" ht="13.35" customHeight="1" x14ac:dyDescent="0.25">
      <c r="A18" s="41" t="s">
        <v>25</v>
      </c>
      <c r="B18" s="23" t="s">
        <v>13</v>
      </c>
      <c r="C18" s="4" t="s">
        <v>26</v>
      </c>
      <c r="D18" s="58">
        <f>D19+D21</f>
        <v>3209839</v>
      </c>
      <c r="E18" s="58">
        <f>E19+E21</f>
        <v>3390139.1100000003</v>
      </c>
      <c r="F18" s="75">
        <f t="shared" ref="F18:F36" si="1">D18-E18</f>
        <v>-180300.11000000034</v>
      </c>
    </row>
    <row r="19" spans="1:6" ht="15.75" customHeight="1" x14ac:dyDescent="0.25">
      <c r="A19" s="41" t="s">
        <v>27</v>
      </c>
      <c r="B19" s="23" t="s">
        <v>13</v>
      </c>
      <c r="C19" s="4" t="s">
        <v>28</v>
      </c>
      <c r="D19" s="58">
        <f>D20</f>
        <v>86647</v>
      </c>
      <c r="E19" s="58">
        <f>E20</f>
        <v>-13469.57</v>
      </c>
      <c r="F19" s="75">
        <f t="shared" si="1"/>
        <v>100116.57</v>
      </c>
    </row>
    <row r="20" spans="1:6" ht="59.25" customHeight="1" x14ac:dyDescent="0.25">
      <c r="A20" s="41" t="s">
        <v>29</v>
      </c>
      <c r="B20" s="23" t="s">
        <v>13</v>
      </c>
      <c r="C20" s="4" t="s">
        <v>30</v>
      </c>
      <c r="D20" s="58">
        <v>86647</v>
      </c>
      <c r="E20" s="58">
        <v>-13469.57</v>
      </c>
      <c r="F20" s="75">
        <f t="shared" si="1"/>
        <v>100116.57</v>
      </c>
    </row>
    <row r="21" spans="1:6" ht="18" customHeight="1" x14ac:dyDescent="0.25">
      <c r="A21" s="41" t="s">
        <v>31</v>
      </c>
      <c r="B21" s="23" t="s">
        <v>13</v>
      </c>
      <c r="C21" s="4" t="s">
        <v>32</v>
      </c>
      <c r="D21" s="58">
        <f>D22+D24</f>
        <v>3123192</v>
      </c>
      <c r="E21" s="58">
        <f>E22+E24</f>
        <v>3403608.68</v>
      </c>
      <c r="F21" s="75">
        <f t="shared" si="1"/>
        <v>-280416.68000000017</v>
      </c>
    </row>
    <row r="22" spans="1:6" ht="18.75" customHeight="1" x14ac:dyDescent="0.25">
      <c r="A22" s="41" t="s">
        <v>33</v>
      </c>
      <c r="B22" s="23" t="s">
        <v>13</v>
      </c>
      <c r="C22" s="4" t="s">
        <v>34</v>
      </c>
      <c r="D22" s="58">
        <f>D23</f>
        <v>2753328</v>
      </c>
      <c r="E22" s="58">
        <f>E23</f>
        <v>3343583.04</v>
      </c>
      <c r="F22" s="75">
        <f t="shared" si="1"/>
        <v>-590255.04</v>
      </c>
    </row>
    <row r="23" spans="1:6" ht="49.5" customHeight="1" x14ac:dyDescent="0.25">
      <c r="A23" s="41" t="s">
        <v>35</v>
      </c>
      <c r="B23" s="23" t="s">
        <v>13</v>
      </c>
      <c r="C23" s="4" t="s">
        <v>36</v>
      </c>
      <c r="D23" s="58">
        <v>2753328</v>
      </c>
      <c r="E23" s="58">
        <v>3343583.04</v>
      </c>
      <c r="F23" s="75">
        <f t="shared" si="1"/>
        <v>-590255.04</v>
      </c>
    </row>
    <row r="24" spans="1:6" ht="21.75" customHeight="1" x14ac:dyDescent="0.25">
      <c r="A24" s="41" t="s">
        <v>37</v>
      </c>
      <c r="B24" s="23" t="s">
        <v>13</v>
      </c>
      <c r="C24" s="4" t="s">
        <v>38</v>
      </c>
      <c r="D24" s="58">
        <f>D25</f>
        <v>369864</v>
      </c>
      <c r="E24" s="58">
        <f>E25</f>
        <v>60025.64</v>
      </c>
      <c r="F24" s="75">
        <f t="shared" si="1"/>
        <v>309838.36</v>
      </c>
    </row>
    <row r="25" spans="1:6" ht="48" customHeight="1" x14ac:dyDescent="0.25">
      <c r="A25" s="41" t="s">
        <v>39</v>
      </c>
      <c r="B25" s="23" t="s">
        <v>13</v>
      </c>
      <c r="C25" s="4" t="s">
        <v>40</v>
      </c>
      <c r="D25" s="58">
        <v>369864</v>
      </c>
      <c r="E25" s="58">
        <v>60025.64</v>
      </c>
      <c r="F25" s="75">
        <f t="shared" si="1"/>
        <v>309838.36</v>
      </c>
    </row>
    <row r="26" spans="1:6" ht="21" customHeight="1" x14ac:dyDescent="0.25">
      <c r="A26" s="41" t="s">
        <v>41</v>
      </c>
      <c r="B26" s="23" t="s">
        <v>13</v>
      </c>
      <c r="C26" s="4" t="s">
        <v>42</v>
      </c>
      <c r="D26" s="58">
        <f>D27</f>
        <v>2257</v>
      </c>
      <c r="E26" s="58">
        <f>E27</f>
        <v>3640</v>
      </c>
      <c r="F26" s="75">
        <f t="shared" si="1"/>
        <v>-1383</v>
      </c>
    </row>
    <row r="27" spans="1:6" ht="67.5" customHeight="1" x14ac:dyDescent="0.25">
      <c r="A27" s="41" t="s">
        <v>43</v>
      </c>
      <c r="B27" s="23" t="s">
        <v>13</v>
      </c>
      <c r="C27" s="4" t="s">
        <v>44</v>
      </c>
      <c r="D27" s="58">
        <f>D28</f>
        <v>2257</v>
      </c>
      <c r="E27" s="58">
        <f>E28</f>
        <v>3640</v>
      </c>
      <c r="F27" s="75">
        <f t="shared" si="1"/>
        <v>-1383</v>
      </c>
    </row>
    <row r="28" spans="1:6" ht="67.5" customHeight="1" x14ac:dyDescent="0.25">
      <c r="A28" s="41" t="s">
        <v>45</v>
      </c>
      <c r="B28" s="23" t="s">
        <v>13</v>
      </c>
      <c r="C28" s="4" t="s">
        <v>46</v>
      </c>
      <c r="D28" s="58">
        <v>2257</v>
      </c>
      <c r="E28" s="58">
        <v>3640</v>
      </c>
      <c r="F28" s="75">
        <f t="shared" si="1"/>
        <v>-1383</v>
      </c>
    </row>
    <row r="29" spans="1:6" s="38" customFormat="1" ht="49.5" customHeight="1" x14ac:dyDescent="0.25">
      <c r="A29" s="86" t="s">
        <v>629</v>
      </c>
      <c r="B29" s="14" t="s">
        <v>13</v>
      </c>
      <c r="C29" s="14" t="s">
        <v>632</v>
      </c>
      <c r="D29" s="58"/>
      <c r="E29" s="58">
        <f>E30</f>
        <v>-39.56</v>
      </c>
      <c r="F29" s="75"/>
    </row>
    <row r="30" spans="1:6" s="38" customFormat="1" ht="30" customHeight="1" x14ac:dyDescent="0.25">
      <c r="A30" s="86" t="s">
        <v>628</v>
      </c>
      <c r="B30" s="14" t="s">
        <v>13</v>
      </c>
      <c r="C30" s="14" t="s">
        <v>631</v>
      </c>
      <c r="D30" s="58"/>
      <c r="E30" s="58">
        <f>E31</f>
        <v>-39.56</v>
      </c>
      <c r="F30" s="75"/>
    </row>
    <row r="31" spans="1:6" s="38" customFormat="1" ht="42" customHeight="1" x14ac:dyDescent="0.25">
      <c r="A31" s="86" t="s">
        <v>627</v>
      </c>
      <c r="B31" s="14" t="s">
        <v>13</v>
      </c>
      <c r="C31" s="14" t="s">
        <v>630</v>
      </c>
      <c r="D31" s="58"/>
      <c r="E31" s="58">
        <f>E32</f>
        <v>-39.56</v>
      </c>
      <c r="F31" s="75"/>
    </row>
    <row r="32" spans="1:6" s="38" customFormat="1" ht="45.75" customHeight="1" x14ac:dyDescent="0.25">
      <c r="A32" s="41" t="s">
        <v>625</v>
      </c>
      <c r="B32" s="14" t="s">
        <v>13</v>
      </c>
      <c r="C32" s="14" t="s">
        <v>626</v>
      </c>
      <c r="D32" s="58"/>
      <c r="E32" s="58">
        <v>-39.56</v>
      </c>
      <c r="F32" s="75"/>
    </row>
    <row r="33" spans="1:6" ht="68.25" customHeight="1" x14ac:dyDescent="0.25">
      <c r="A33" s="41" t="s">
        <v>47</v>
      </c>
      <c r="B33" s="23" t="s">
        <v>13</v>
      </c>
      <c r="C33" s="4" t="s">
        <v>48</v>
      </c>
      <c r="D33" s="58">
        <f t="shared" ref="D33:E35" si="2">D34</f>
        <v>855714</v>
      </c>
      <c r="E33" s="58">
        <f t="shared" si="2"/>
        <v>579870.75</v>
      </c>
      <c r="F33" s="75">
        <f t="shared" si="1"/>
        <v>275843.25</v>
      </c>
    </row>
    <row r="34" spans="1:6" ht="119.25" customHeight="1" x14ac:dyDescent="0.25">
      <c r="A34" s="41" t="s">
        <v>49</v>
      </c>
      <c r="B34" s="23" t="s">
        <v>13</v>
      </c>
      <c r="C34" s="4" t="s">
        <v>50</v>
      </c>
      <c r="D34" s="58">
        <f t="shared" si="2"/>
        <v>855714</v>
      </c>
      <c r="E34" s="58">
        <f t="shared" si="2"/>
        <v>579870.75</v>
      </c>
      <c r="F34" s="75">
        <f t="shared" si="1"/>
        <v>275843.25</v>
      </c>
    </row>
    <row r="35" spans="1:6" ht="100.5" customHeight="1" x14ac:dyDescent="0.25">
      <c r="A35" s="41" t="s">
        <v>51</v>
      </c>
      <c r="B35" s="23" t="s">
        <v>13</v>
      </c>
      <c r="C35" s="4" t="s">
        <v>52</v>
      </c>
      <c r="D35" s="58">
        <f t="shared" si="2"/>
        <v>855714</v>
      </c>
      <c r="E35" s="58">
        <f t="shared" si="2"/>
        <v>579870.75</v>
      </c>
      <c r="F35" s="75">
        <f t="shared" si="1"/>
        <v>275843.25</v>
      </c>
    </row>
    <row r="36" spans="1:6" ht="105" customHeight="1" x14ac:dyDescent="0.25">
      <c r="A36" s="41" t="s">
        <v>53</v>
      </c>
      <c r="B36" s="24" t="s">
        <v>13</v>
      </c>
      <c r="C36" s="24" t="s">
        <v>54</v>
      </c>
      <c r="D36" s="59">
        <v>855714</v>
      </c>
      <c r="E36" s="59">
        <v>579870.75</v>
      </c>
      <c r="F36" s="75">
        <f t="shared" si="1"/>
        <v>275843.25</v>
      </c>
    </row>
    <row r="37" spans="1:6" s="5" customFormat="1" ht="36" customHeight="1" x14ac:dyDescent="0.25">
      <c r="A37" s="32" t="s">
        <v>612</v>
      </c>
      <c r="B37" s="36" t="s">
        <v>13</v>
      </c>
      <c r="C37" s="33" t="s">
        <v>616</v>
      </c>
      <c r="D37" s="35">
        <f t="shared" ref="D37:E39" si="3">D38</f>
        <v>1370000</v>
      </c>
      <c r="E37" s="35">
        <f t="shared" si="3"/>
        <v>1370000</v>
      </c>
      <c r="F37" s="75"/>
    </row>
    <row r="38" spans="1:6" s="5" customFormat="1" ht="24.95" customHeight="1" x14ac:dyDescent="0.25">
      <c r="A38" s="32" t="s">
        <v>613</v>
      </c>
      <c r="B38" s="36" t="s">
        <v>13</v>
      </c>
      <c r="C38" s="33" t="s">
        <v>617</v>
      </c>
      <c r="D38" s="35">
        <f t="shared" si="3"/>
        <v>1370000</v>
      </c>
      <c r="E38" s="35">
        <f t="shared" si="3"/>
        <v>1370000</v>
      </c>
      <c r="F38" s="75"/>
    </row>
    <row r="39" spans="1:6" s="5" customFormat="1" ht="24.95" customHeight="1" x14ac:dyDescent="0.25">
      <c r="A39" s="32" t="s">
        <v>614</v>
      </c>
      <c r="B39" s="36" t="s">
        <v>13</v>
      </c>
      <c r="C39" s="33" t="s">
        <v>618</v>
      </c>
      <c r="D39" s="35">
        <f t="shared" si="3"/>
        <v>1370000</v>
      </c>
      <c r="E39" s="35">
        <f t="shared" si="3"/>
        <v>1370000</v>
      </c>
      <c r="F39" s="75"/>
    </row>
    <row r="40" spans="1:6" s="5" customFormat="1" ht="36" customHeight="1" x14ac:dyDescent="0.25">
      <c r="A40" s="32" t="s">
        <v>615</v>
      </c>
      <c r="B40" s="36" t="s">
        <v>13</v>
      </c>
      <c r="C40" s="33" t="s">
        <v>619</v>
      </c>
      <c r="D40" s="35">
        <v>1370000</v>
      </c>
      <c r="E40" s="62">
        <v>1370000</v>
      </c>
      <c r="F40" s="75"/>
    </row>
    <row r="41" spans="1:6" ht="22.5" customHeight="1" x14ac:dyDescent="0.25">
      <c r="A41" s="44" t="s">
        <v>55</v>
      </c>
      <c r="B41" s="34" t="s">
        <v>13</v>
      </c>
      <c r="C41" s="34" t="s">
        <v>56</v>
      </c>
      <c r="D41" s="61">
        <f>D42</f>
        <v>2493203.2599999998</v>
      </c>
      <c r="E41" s="61">
        <f>E42</f>
        <v>2474462.2599999998</v>
      </c>
      <c r="F41" s="75">
        <f t="shared" ref="F41:F58" si="4">D41-E41</f>
        <v>18741</v>
      </c>
    </row>
    <row r="42" spans="1:6" ht="49.5" customHeight="1" x14ac:dyDescent="0.25">
      <c r="A42" s="41" t="s">
        <v>57</v>
      </c>
      <c r="B42" s="23" t="s">
        <v>13</v>
      </c>
      <c r="C42" s="4" t="s">
        <v>58</v>
      </c>
      <c r="D42" s="58">
        <f>D43+D46+D53+D59+D62</f>
        <v>2493203.2599999998</v>
      </c>
      <c r="E42" s="58">
        <f>E43+E46+E53+E59+E62</f>
        <v>2474462.2599999998</v>
      </c>
      <c r="F42" s="75">
        <f t="shared" si="4"/>
        <v>18741</v>
      </c>
    </row>
    <row r="43" spans="1:6" ht="30.75" customHeight="1" x14ac:dyDescent="0.25">
      <c r="A43" s="41" t="s">
        <v>59</v>
      </c>
      <c r="B43" s="23" t="s">
        <v>13</v>
      </c>
      <c r="C43" s="4" t="s">
        <v>60</v>
      </c>
      <c r="D43" s="58">
        <f>D44</f>
        <v>643887</v>
      </c>
      <c r="E43" s="58">
        <f>E44</f>
        <v>536570</v>
      </c>
      <c r="F43" s="75">
        <f t="shared" si="4"/>
        <v>107317</v>
      </c>
    </row>
    <row r="44" spans="1:6" ht="45.75" customHeight="1" x14ac:dyDescent="0.25">
      <c r="A44" s="41" t="s">
        <v>61</v>
      </c>
      <c r="B44" s="23" t="s">
        <v>13</v>
      </c>
      <c r="C44" s="4" t="s">
        <v>62</v>
      </c>
      <c r="D44" s="58">
        <f>D45</f>
        <v>643887</v>
      </c>
      <c r="E44" s="58">
        <f>E45</f>
        <v>536570</v>
      </c>
      <c r="F44" s="75">
        <f t="shared" si="4"/>
        <v>107317</v>
      </c>
    </row>
    <row r="45" spans="1:6" ht="49.5" customHeight="1" x14ac:dyDescent="0.25">
      <c r="A45" s="41" t="s">
        <v>63</v>
      </c>
      <c r="B45" s="23" t="s">
        <v>13</v>
      </c>
      <c r="C45" s="4" t="s">
        <v>64</v>
      </c>
      <c r="D45" s="58">
        <v>643887</v>
      </c>
      <c r="E45" s="58">
        <v>536570</v>
      </c>
      <c r="F45" s="75">
        <f t="shared" si="4"/>
        <v>107317</v>
      </c>
    </row>
    <row r="46" spans="1:6" ht="38.25" customHeight="1" x14ac:dyDescent="0.25">
      <c r="A46" s="41" t="s">
        <v>65</v>
      </c>
      <c r="B46" s="23" t="s">
        <v>13</v>
      </c>
      <c r="C46" s="4" t="s">
        <v>66</v>
      </c>
      <c r="D46" s="58">
        <f>D47+D49+D51</f>
        <v>1259050</v>
      </c>
      <c r="E46" s="58">
        <f>E47+E49+E51</f>
        <v>1259050</v>
      </c>
      <c r="F46" s="75">
        <f t="shared" si="4"/>
        <v>0</v>
      </c>
    </row>
    <row r="47" spans="1:6" s="8" customFormat="1" ht="39.75" customHeight="1" x14ac:dyDescent="0.25">
      <c r="A47" s="45" t="s">
        <v>418</v>
      </c>
      <c r="B47" s="23" t="s">
        <v>13</v>
      </c>
      <c r="C47" s="7" t="s">
        <v>419</v>
      </c>
      <c r="D47" s="58">
        <f>D48</f>
        <v>406961</v>
      </c>
      <c r="E47" s="58">
        <f>E48</f>
        <v>406961</v>
      </c>
      <c r="F47" s="75">
        <f t="shared" si="4"/>
        <v>0</v>
      </c>
    </row>
    <row r="48" spans="1:6" s="8" customFormat="1" ht="49.5" customHeight="1" x14ac:dyDescent="0.25">
      <c r="A48" s="45" t="s">
        <v>420</v>
      </c>
      <c r="B48" s="23" t="s">
        <v>13</v>
      </c>
      <c r="C48" s="7" t="s">
        <v>421</v>
      </c>
      <c r="D48" s="58">
        <v>406961</v>
      </c>
      <c r="E48" s="58">
        <v>406961</v>
      </c>
      <c r="F48" s="75">
        <f t="shared" si="4"/>
        <v>0</v>
      </c>
    </row>
    <row r="49" spans="1:6" s="8" customFormat="1" ht="39" customHeight="1" x14ac:dyDescent="0.25">
      <c r="A49" s="45" t="s">
        <v>422</v>
      </c>
      <c r="B49" s="23" t="s">
        <v>13</v>
      </c>
      <c r="C49" s="7" t="s">
        <v>423</v>
      </c>
      <c r="D49" s="58">
        <f>D50</f>
        <v>678225</v>
      </c>
      <c r="E49" s="58">
        <f>E50</f>
        <v>678225</v>
      </c>
      <c r="F49" s="75">
        <f t="shared" si="4"/>
        <v>0</v>
      </c>
    </row>
    <row r="50" spans="1:6" s="8" customFormat="1" ht="51" customHeight="1" x14ac:dyDescent="0.25">
      <c r="A50" s="45" t="s">
        <v>424</v>
      </c>
      <c r="B50" s="23" t="s">
        <v>13</v>
      </c>
      <c r="C50" s="7" t="s">
        <v>425</v>
      </c>
      <c r="D50" s="58">
        <v>678225</v>
      </c>
      <c r="E50" s="58">
        <v>678225</v>
      </c>
      <c r="F50" s="75">
        <f t="shared" si="4"/>
        <v>0</v>
      </c>
    </row>
    <row r="51" spans="1:6" ht="19.5" customHeight="1" x14ac:dyDescent="0.25">
      <c r="A51" s="41" t="s">
        <v>67</v>
      </c>
      <c r="B51" s="23" t="s">
        <v>13</v>
      </c>
      <c r="C51" s="4" t="s">
        <v>68</v>
      </c>
      <c r="D51" s="58">
        <f>D52</f>
        <v>173864</v>
      </c>
      <c r="E51" s="58">
        <f>E52</f>
        <v>173864</v>
      </c>
      <c r="F51" s="75">
        <f t="shared" si="4"/>
        <v>0</v>
      </c>
    </row>
    <row r="52" spans="1:6" ht="25.5" customHeight="1" x14ac:dyDescent="0.25">
      <c r="A52" s="41" t="s">
        <v>69</v>
      </c>
      <c r="B52" s="23" t="s">
        <v>13</v>
      </c>
      <c r="C52" s="4" t="s">
        <v>70</v>
      </c>
      <c r="D52" s="58">
        <v>173864</v>
      </c>
      <c r="E52" s="58">
        <v>173864</v>
      </c>
      <c r="F52" s="75">
        <f t="shared" si="4"/>
        <v>0</v>
      </c>
    </row>
    <row r="53" spans="1:6" ht="29.25" customHeight="1" x14ac:dyDescent="0.25">
      <c r="A53" s="41" t="s">
        <v>71</v>
      </c>
      <c r="B53" s="23" t="s">
        <v>13</v>
      </c>
      <c r="C53" s="4" t="s">
        <v>72</v>
      </c>
      <c r="D53" s="58">
        <f>D54</f>
        <v>89267</v>
      </c>
      <c r="E53" s="58">
        <f>E54</f>
        <v>66951</v>
      </c>
      <c r="F53" s="75">
        <f t="shared" si="4"/>
        <v>22316</v>
      </c>
    </row>
    <row r="54" spans="1:6" ht="64.5" customHeight="1" x14ac:dyDescent="0.25">
      <c r="A54" s="41" t="s">
        <v>73</v>
      </c>
      <c r="B54" s="23" t="s">
        <v>13</v>
      </c>
      <c r="C54" s="4" t="s">
        <v>74</v>
      </c>
      <c r="D54" s="58">
        <f>D55</f>
        <v>89267</v>
      </c>
      <c r="E54" s="58">
        <f>E55</f>
        <v>66951</v>
      </c>
      <c r="F54" s="75">
        <f t="shared" si="4"/>
        <v>22316</v>
      </c>
    </row>
    <row r="55" spans="1:6" ht="59.25" customHeight="1" x14ac:dyDescent="0.25">
      <c r="A55" s="41" t="s">
        <v>75</v>
      </c>
      <c r="B55" s="23" t="s">
        <v>13</v>
      </c>
      <c r="C55" s="4" t="s">
        <v>76</v>
      </c>
      <c r="D55" s="58">
        <v>89267</v>
      </c>
      <c r="E55" s="58">
        <v>66951</v>
      </c>
      <c r="F55" s="75">
        <f t="shared" si="4"/>
        <v>22316</v>
      </c>
    </row>
    <row r="56" spans="1:6" ht="24.75" hidden="1" customHeight="1" x14ac:dyDescent="0.25">
      <c r="A56" s="41" t="s">
        <v>77</v>
      </c>
      <c r="B56" s="23" t="s">
        <v>13</v>
      </c>
      <c r="C56" s="4" t="s">
        <v>78</v>
      </c>
      <c r="D56" s="58"/>
      <c r="E56" s="58"/>
      <c r="F56" s="75">
        <f t="shared" si="4"/>
        <v>0</v>
      </c>
    </row>
    <row r="57" spans="1:6" ht="85.5" hidden="1" customHeight="1" x14ac:dyDescent="0.25">
      <c r="A57" s="41" t="s">
        <v>79</v>
      </c>
      <c r="B57" s="23" t="s">
        <v>13</v>
      </c>
      <c r="C57" s="4" t="s">
        <v>80</v>
      </c>
      <c r="D57" s="58"/>
      <c r="E57" s="58"/>
      <c r="F57" s="75">
        <f t="shared" si="4"/>
        <v>0</v>
      </c>
    </row>
    <row r="58" spans="1:6" ht="93" hidden="1" customHeight="1" x14ac:dyDescent="0.25">
      <c r="A58" s="41" t="s">
        <v>81</v>
      </c>
      <c r="B58" s="23" t="s">
        <v>13</v>
      </c>
      <c r="C58" s="4" t="s">
        <v>82</v>
      </c>
      <c r="D58" s="58"/>
      <c r="E58" s="58"/>
      <c r="F58" s="75">
        <f t="shared" si="4"/>
        <v>0</v>
      </c>
    </row>
    <row r="59" spans="1:6" ht="25.5" customHeight="1" x14ac:dyDescent="0.25">
      <c r="A59" s="41" t="s">
        <v>83</v>
      </c>
      <c r="B59" s="23" t="s">
        <v>13</v>
      </c>
      <c r="C59" s="4" t="s">
        <v>84</v>
      </c>
      <c r="D59" s="58">
        <f>D60</f>
        <v>501000</v>
      </c>
      <c r="E59" s="58">
        <f>E60</f>
        <v>611892</v>
      </c>
      <c r="F59" s="75"/>
    </row>
    <row r="60" spans="1:6" ht="27.75" customHeight="1" x14ac:dyDescent="0.25">
      <c r="A60" s="41" t="s">
        <v>85</v>
      </c>
      <c r="B60" s="23" t="s">
        <v>13</v>
      </c>
      <c r="C60" s="4" t="s">
        <v>86</v>
      </c>
      <c r="D60" s="58">
        <f>D61</f>
        <v>501000</v>
      </c>
      <c r="E60" s="58">
        <f>E61</f>
        <v>611892</v>
      </c>
      <c r="F60" s="75"/>
    </row>
    <row r="61" spans="1:6" ht="25.5" customHeight="1" x14ac:dyDescent="0.25">
      <c r="A61" s="41" t="s">
        <v>85</v>
      </c>
      <c r="B61" s="24" t="s">
        <v>13</v>
      </c>
      <c r="C61" s="15" t="s">
        <v>87</v>
      </c>
      <c r="D61" s="59">
        <v>501000</v>
      </c>
      <c r="E61" s="59">
        <v>611892</v>
      </c>
      <c r="F61" s="75"/>
    </row>
    <row r="62" spans="1:6" ht="62.25" customHeight="1" x14ac:dyDescent="0.25">
      <c r="A62" s="46" t="s">
        <v>566</v>
      </c>
      <c r="B62" s="22" t="s">
        <v>13</v>
      </c>
      <c r="C62" s="16" t="s">
        <v>567</v>
      </c>
      <c r="D62" s="56">
        <f>D63</f>
        <v>-0.74</v>
      </c>
      <c r="E62" s="57">
        <v>-0.74</v>
      </c>
      <c r="F62" s="75">
        <f>D62-E62</f>
        <v>0</v>
      </c>
    </row>
    <row r="63" spans="1:6" ht="57.75" customHeight="1" x14ac:dyDescent="0.25">
      <c r="A63" s="46" t="s">
        <v>568</v>
      </c>
      <c r="B63" s="22" t="s">
        <v>13</v>
      </c>
      <c r="C63" s="16" t="s">
        <v>570</v>
      </c>
      <c r="D63" s="57">
        <f>D64</f>
        <v>-0.74</v>
      </c>
      <c r="E63" s="57">
        <v>-0.74</v>
      </c>
      <c r="F63" s="75">
        <f>D63-E63</f>
        <v>0</v>
      </c>
    </row>
    <row r="64" spans="1:6" ht="53.25" customHeight="1" x14ac:dyDescent="0.25">
      <c r="A64" s="46" t="s">
        <v>569</v>
      </c>
      <c r="B64" s="22" t="s">
        <v>13</v>
      </c>
      <c r="C64" s="16" t="s">
        <v>571</v>
      </c>
      <c r="D64" s="57">
        <v>-0.74</v>
      </c>
      <c r="E64" s="57">
        <v>-0.74</v>
      </c>
      <c r="F64" s="75">
        <f>D64-E64</f>
        <v>0</v>
      </c>
    </row>
  </sheetData>
  <mergeCells count="3">
    <mergeCell ref="A2:F2"/>
    <mergeCell ref="A3:F3"/>
    <mergeCell ref="A4:F4"/>
  </mergeCells>
  <pageMargins left="0.39370078740157499" right="0.39370078740157499" top="0.39370078740157499" bottom="0.39370078740157499" header="0.39370078740157499" footer="0.39370078740157499"/>
  <pageSetup paperSize="9" scale="92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0"/>
  <sheetViews>
    <sheetView showGridLines="0" workbookViewId="0">
      <selection activeCell="A4" sqref="A4:G369"/>
    </sheetView>
  </sheetViews>
  <sheetFormatPr defaultRowHeight="15" x14ac:dyDescent="0.25"/>
  <cols>
    <col min="1" max="1" width="15.7109375" customWidth="1"/>
    <col min="2" max="2" width="12.140625" customWidth="1"/>
    <col min="3" max="3" width="4.85546875" customWidth="1"/>
    <col min="4" max="4" width="27.28515625" customWidth="1"/>
    <col min="5" max="5" width="16.42578125" customWidth="1"/>
    <col min="6" max="6" width="12.85546875" customWidth="1"/>
    <col min="7" max="7" width="13" customWidth="1"/>
  </cols>
  <sheetData>
    <row r="1" spans="1:7" s="20" customFormat="1" ht="143.25" customHeight="1" x14ac:dyDescent="0.3">
      <c r="A1" s="105" t="s">
        <v>634</v>
      </c>
      <c r="B1" s="105"/>
      <c r="C1" s="105"/>
      <c r="D1" s="105"/>
      <c r="E1" s="105"/>
      <c r="F1" s="105"/>
      <c r="G1" s="105"/>
    </row>
    <row r="2" spans="1:7" s="20" customFormat="1" ht="57" customHeight="1" x14ac:dyDescent="0.25">
      <c r="A2" s="104" t="s">
        <v>635</v>
      </c>
      <c r="B2" s="104"/>
      <c r="C2" s="104"/>
      <c r="D2" s="104"/>
      <c r="E2" s="104"/>
      <c r="F2" s="104"/>
      <c r="G2" s="104"/>
    </row>
    <row r="3" spans="1:7" s="20" customFormat="1" ht="15.75" thickBot="1" x14ac:dyDescent="0.3"/>
    <row r="4" spans="1:7" ht="36.4" customHeight="1" thickTop="1" thickBot="1" x14ac:dyDescent="0.3">
      <c r="A4" s="98" t="s">
        <v>0</v>
      </c>
      <c r="B4" s="99"/>
      <c r="C4" s="63" t="s">
        <v>1</v>
      </c>
      <c r="D4" s="63" t="s">
        <v>88</v>
      </c>
      <c r="E4" s="47" t="s">
        <v>3</v>
      </c>
      <c r="F4" s="47" t="s">
        <v>4</v>
      </c>
      <c r="G4" s="28" t="s">
        <v>5</v>
      </c>
    </row>
    <row r="5" spans="1:7" ht="11.65" customHeight="1" thickTop="1" thickBot="1" x14ac:dyDescent="0.3">
      <c r="A5" s="98" t="s">
        <v>6</v>
      </c>
      <c r="B5" s="99"/>
      <c r="C5" s="63" t="s">
        <v>7</v>
      </c>
      <c r="D5" s="63" t="s">
        <v>8</v>
      </c>
      <c r="E5" s="47" t="s">
        <v>9</v>
      </c>
      <c r="F5" s="37" t="s">
        <v>10</v>
      </c>
      <c r="G5" s="28" t="s">
        <v>11</v>
      </c>
    </row>
    <row r="6" spans="1:7" ht="33" customHeight="1" thickTop="1" x14ac:dyDescent="0.25">
      <c r="A6" s="100" t="s">
        <v>89</v>
      </c>
      <c r="B6" s="101"/>
      <c r="C6" s="70" t="s">
        <v>90</v>
      </c>
      <c r="D6" s="70" t="s">
        <v>14</v>
      </c>
      <c r="E6" s="48">
        <f>E7</f>
        <v>8890769</v>
      </c>
      <c r="F6" s="48">
        <f>F7</f>
        <v>6813557.4699999997</v>
      </c>
      <c r="G6" s="29">
        <f>E6-F6-G119</f>
        <v>1884211.5300000003</v>
      </c>
    </row>
    <row r="7" spans="1:7" ht="12.75" customHeight="1" x14ac:dyDescent="0.25">
      <c r="A7" s="90" t="s">
        <v>91</v>
      </c>
      <c r="B7" s="91"/>
      <c r="C7" s="65" t="s">
        <v>90</v>
      </c>
      <c r="D7" s="67" t="s">
        <v>92</v>
      </c>
      <c r="E7" s="49">
        <f>E8+E129+E147+E167+E179+E301+E358+E119</f>
        <v>8890769</v>
      </c>
      <c r="F7" s="49">
        <f>F8+F129+F147+F167+F179+F301+F358+F119</f>
        <v>6813557.4699999997</v>
      </c>
      <c r="G7" s="29">
        <f>E7-F7-410000</f>
        <v>1667211.5300000003</v>
      </c>
    </row>
    <row r="8" spans="1:7" ht="24.75" customHeight="1" x14ac:dyDescent="0.25">
      <c r="A8" s="90" t="s">
        <v>93</v>
      </c>
      <c r="B8" s="91"/>
      <c r="C8" s="65" t="s">
        <v>90</v>
      </c>
      <c r="D8" s="67" t="s">
        <v>94</v>
      </c>
      <c r="E8" s="49">
        <f>E9+E23+E37</f>
        <v>2528652</v>
      </c>
      <c r="F8" s="49">
        <f t="shared" ref="F8" si="0">F9+F23+F37</f>
        <v>1833045.52</v>
      </c>
      <c r="G8" s="29">
        <f t="shared" ref="G8:G71" si="1">E8-F8</f>
        <v>695606.48</v>
      </c>
    </row>
    <row r="9" spans="1:7" ht="33" customHeight="1" x14ac:dyDescent="0.25">
      <c r="A9" s="90" t="s">
        <v>95</v>
      </c>
      <c r="B9" s="91"/>
      <c r="C9" s="65" t="s">
        <v>90</v>
      </c>
      <c r="D9" s="67" t="s">
        <v>96</v>
      </c>
      <c r="E9" s="49">
        <f>E10</f>
        <v>566577</v>
      </c>
      <c r="F9" s="49">
        <f t="shared" ref="F9" si="2">F10</f>
        <v>407881.98</v>
      </c>
      <c r="G9" s="29">
        <f t="shared" si="1"/>
        <v>158695.02000000002</v>
      </c>
    </row>
    <row r="10" spans="1:7" ht="33" customHeight="1" x14ac:dyDescent="0.25">
      <c r="A10" s="90" t="s">
        <v>97</v>
      </c>
      <c r="B10" s="91"/>
      <c r="C10" s="65" t="s">
        <v>90</v>
      </c>
      <c r="D10" s="67" t="s">
        <v>98</v>
      </c>
      <c r="E10" s="49">
        <f>E11</f>
        <v>566577</v>
      </c>
      <c r="F10" s="49">
        <f>F11</f>
        <v>407881.98</v>
      </c>
      <c r="G10" s="29">
        <f t="shared" si="1"/>
        <v>158695.02000000002</v>
      </c>
    </row>
    <row r="11" spans="1:7" ht="33" customHeight="1" x14ac:dyDescent="0.25">
      <c r="A11" s="92" t="s">
        <v>99</v>
      </c>
      <c r="B11" s="93"/>
      <c r="C11" s="65" t="s">
        <v>90</v>
      </c>
      <c r="D11" s="67" t="s">
        <v>100</v>
      </c>
      <c r="E11" s="49">
        <f>E12</f>
        <v>566577</v>
      </c>
      <c r="F11" s="49">
        <f>F12</f>
        <v>407881.98</v>
      </c>
      <c r="G11" s="29">
        <f t="shared" si="1"/>
        <v>158695.02000000002</v>
      </c>
    </row>
    <row r="12" spans="1:7" ht="33" customHeight="1" x14ac:dyDescent="0.25">
      <c r="A12" s="90" t="s">
        <v>101</v>
      </c>
      <c r="B12" s="91"/>
      <c r="C12" s="65" t="s">
        <v>90</v>
      </c>
      <c r="D12" s="67" t="s">
        <v>102</v>
      </c>
      <c r="E12" s="49">
        <f>E13</f>
        <v>566577</v>
      </c>
      <c r="F12" s="49">
        <f>F13</f>
        <v>407881.98</v>
      </c>
      <c r="G12" s="29">
        <f t="shared" si="1"/>
        <v>158695.02000000002</v>
      </c>
    </row>
    <row r="13" spans="1:7" ht="33" customHeight="1" x14ac:dyDescent="0.25">
      <c r="A13" s="92" t="s">
        <v>103</v>
      </c>
      <c r="B13" s="93"/>
      <c r="C13" s="65" t="s">
        <v>90</v>
      </c>
      <c r="D13" s="67" t="s">
        <v>104</v>
      </c>
      <c r="E13" s="49">
        <f>E14+E19</f>
        <v>566577</v>
      </c>
      <c r="F13" s="49">
        <f>F14+F19</f>
        <v>407881.98</v>
      </c>
      <c r="G13" s="29">
        <f t="shared" si="1"/>
        <v>158695.02000000002</v>
      </c>
    </row>
    <row r="14" spans="1:7" ht="33" customHeight="1" x14ac:dyDescent="0.25">
      <c r="A14" s="92" t="s">
        <v>105</v>
      </c>
      <c r="B14" s="93"/>
      <c r="C14" s="65" t="s">
        <v>90</v>
      </c>
      <c r="D14" s="67" t="s">
        <v>106</v>
      </c>
      <c r="E14" s="49">
        <f t="shared" ref="E14:F17" si="3">E15</f>
        <v>435200</v>
      </c>
      <c r="F14" s="49">
        <f t="shared" si="3"/>
        <v>306233.94</v>
      </c>
      <c r="G14" s="29">
        <f t="shared" si="1"/>
        <v>128966.06</v>
      </c>
    </row>
    <row r="15" spans="1:7" ht="33" customHeight="1" x14ac:dyDescent="0.25">
      <c r="A15" s="90" t="s">
        <v>107</v>
      </c>
      <c r="B15" s="91"/>
      <c r="C15" s="65" t="s">
        <v>90</v>
      </c>
      <c r="D15" s="67" t="s">
        <v>108</v>
      </c>
      <c r="E15" s="49">
        <f t="shared" si="3"/>
        <v>435200</v>
      </c>
      <c r="F15" s="49">
        <f t="shared" si="3"/>
        <v>306233.94</v>
      </c>
      <c r="G15" s="29">
        <f t="shared" si="1"/>
        <v>128966.06</v>
      </c>
    </row>
    <row r="16" spans="1:7" ht="16.5" customHeight="1" x14ac:dyDescent="0.25">
      <c r="A16" s="90" t="s">
        <v>109</v>
      </c>
      <c r="B16" s="91"/>
      <c r="C16" s="65" t="s">
        <v>90</v>
      </c>
      <c r="D16" s="67" t="s">
        <v>110</v>
      </c>
      <c r="E16" s="49">
        <f t="shared" si="3"/>
        <v>435200</v>
      </c>
      <c r="F16" s="49">
        <f t="shared" si="3"/>
        <v>306233.94</v>
      </c>
      <c r="G16" s="29">
        <f t="shared" si="1"/>
        <v>128966.06</v>
      </c>
    </row>
    <row r="17" spans="1:7" ht="27" customHeight="1" x14ac:dyDescent="0.25">
      <c r="A17" s="90" t="s">
        <v>111</v>
      </c>
      <c r="B17" s="91"/>
      <c r="C17" s="65" t="s">
        <v>90</v>
      </c>
      <c r="D17" s="67" t="s">
        <v>112</v>
      </c>
      <c r="E17" s="49">
        <f t="shared" si="3"/>
        <v>435200</v>
      </c>
      <c r="F17" s="49">
        <f t="shared" si="3"/>
        <v>306233.94</v>
      </c>
      <c r="G17" s="29">
        <f t="shared" si="1"/>
        <v>128966.06</v>
      </c>
    </row>
    <row r="18" spans="1:7" ht="19.5" customHeight="1" x14ac:dyDescent="0.25">
      <c r="A18" s="90" t="s">
        <v>113</v>
      </c>
      <c r="B18" s="91"/>
      <c r="C18" s="65" t="s">
        <v>90</v>
      </c>
      <c r="D18" s="67" t="s">
        <v>114</v>
      </c>
      <c r="E18" s="49">
        <v>435200</v>
      </c>
      <c r="F18" s="49">
        <v>306233.94</v>
      </c>
      <c r="G18" s="29">
        <f t="shared" si="1"/>
        <v>128966.06</v>
      </c>
    </row>
    <row r="19" spans="1:7" ht="33" customHeight="1" x14ac:dyDescent="0.25">
      <c r="A19" s="90" t="s">
        <v>115</v>
      </c>
      <c r="B19" s="91"/>
      <c r="C19" s="65" t="s">
        <v>90</v>
      </c>
      <c r="D19" s="67" t="s">
        <v>116</v>
      </c>
      <c r="E19" s="49">
        <f t="shared" ref="E19:F21" si="4">E20</f>
        <v>131377</v>
      </c>
      <c r="F19" s="49">
        <f t="shared" si="4"/>
        <v>101648.04</v>
      </c>
      <c r="G19" s="29">
        <f t="shared" si="1"/>
        <v>29728.960000000006</v>
      </c>
    </row>
    <row r="20" spans="1:7" ht="17.25" customHeight="1" x14ac:dyDescent="0.25">
      <c r="A20" s="90" t="s">
        <v>109</v>
      </c>
      <c r="B20" s="91"/>
      <c r="C20" s="65" t="s">
        <v>90</v>
      </c>
      <c r="D20" s="67" t="s">
        <v>117</v>
      </c>
      <c r="E20" s="49">
        <f t="shared" si="4"/>
        <v>131377</v>
      </c>
      <c r="F20" s="49">
        <f t="shared" si="4"/>
        <v>101648.04</v>
      </c>
      <c r="G20" s="29">
        <f t="shared" si="1"/>
        <v>29728.960000000006</v>
      </c>
    </row>
    <row r="21" spans="1:7" ht="25.5" customHeight="1" x14ac:dyDescent="0.25">
      <c r="A21" s="90" t="s">
        <v>111</v>
      </c>
      <c r="B21" s="91"/>
      <c r="C21" s="65" t="s">
        <v>90</v>
      </c>
      <c r="D21" s="67" t="s">
        <v>118</v>
      </c>
      <c r="E21" s="49">
        <f t="shared" si="4"/>
        <v>131377</v>
      </c>
      <c r="F21" s="49">
        <f t="shared" si="4"/>
        <v>101648.04</v>
      </c>
      <c r="G21" s="29">
        <f t="shared" si="1"/>
        <v>29728.960000000006</v>
      </c>
    </row>
    <row r="22" spans="1:7" ht="24" customHeight="1" x14ac:dyDescent="0.25">
      <c r="A22" s="90" t="s">
        <v>119</v>
      </c>
      <c r="B22" s="91"/>
      <c r="C22" s="65" t="s">
        <v>90</v>
      </c>
      <c r="D22" s="67" t="s">
        <v>120</v>
      </c>
      <c r="E22" s="49">
        <v>131377</v>
      </c>
      <c r="F22" s="49">
        <v>101648.04</v>
      </c>
      <c r="G22" s="29">
        <f t="shared" si="1"/>
        <v>29728.960000000006</v>
      </c>
    </row>
    <row r="23" spans="1:7" ht="33" customHeight="1" x14ac:dyDescent="0.25">
      <c r="A23" s="90" t="s">
        <v>121</v>
      </c>
      <c r="B23" s="91"/>
      <c r="C23" s="65" t="s">
        <v>90</v>
      </c>
      <c r="D23" s="67" t="s">
        <v>122</v>
      </c>
      <c r="E23" s="49">
        <f t="shared" ref="E23:F26" si="5">E24</f>
        <v>1162599</v>
      </c>
      <c r="F23" s="49">
        <f t="shared" si="5"/>
        <v>864997.19000000006</v>
      </c>
      <c r="G23" s="29">
        <f t="shared" si="1"/>
        <v>297601.80999999994</v>
      </c>
    </row>
    <row r="24" spans="1:7" ht="26.25" customHeight="1" x14ac:dyDescent="0.25">
      <c r="A24" s="94" t="s">
        <v>405</v>
      </c>
      <c r="B24" s="95"/>
      <c r="C24" s="65" t="s">
        <v>90</v>
      </c>
      <c r="D24" s="67" t="s">
        <v>123</v>
      </c>
      <c r="E24" s="49">
        <f t="shared" si="5"/>
        <v>1162599</v>
      </c>
      <c r="F24" s="49">
        <f t="shared" si="5"/>
        <v>864997.19000000006</v>
      </c>
      <c r="G24" s="29">
        <f t="shared" si="1"/>
        <v>297601.80999999994</v>
      </c>
    </row>
    <row r="25" spans="1:7" ht="33" customHeight="1" x14ac:dyDescent="0.25">
      <c r="A25" s="96" t="s">
        <v>404</v>
      </c>
      <c r="B25" s="97"/>
      <c r="C25" s="65" t="s">
        <v>90</v>
      </c>
      <c r="D25" s="67" t="s">
        <v>124</v>
      </c>
      <c r="E25" s="49">
        <f t="shared" si="5"/>
        <v>1162599</v>
      </c>
      <c r="F25" s="49">
        <f t="shared" si="5"/>
        <v>864997.19000000006</v>
      </c>
      <c r="G25" s="29">
        <f t="shared" si="1"/>
        <v>297601.80999999994</v>
      </c>
    </row>
    <row r="26" spans="1:7" ht="33" customHeight="1" x14ac:dyDescent="0.25">
      <c r="A26" s="90" t="s">
        <v>101</v>
      </c>
      <c r="B26" s="91"/>
      <c r="C26" s="65" t="s">
        <v>90</v>
      </c>
      <c r="D26" s="67" t="s">
        <v>125</v>
      </c>
      <c r="E26" s="49">
        <f t="shared" si="5"/>
        <v>1162599</v>
      </c>
      <c r="F26" s="49">
        <f t="shared" si="5"/>
        <v>864997.19000000006</v>
      </c>
      <c r="G26" s="29">
        <f t="shared" si="1"/>
        <v>297601.80999999994</v>
      </c>
    </row>
    <row r="27" spans="1:7" ht="33" customHeight="1" x14ac:dyDescent="0.25">
      <c r="A27" s="92" t="s">
        <v>103</v>
      </c>
      <c r="B27" s="93"/>
      <c r="C27" s="65" t="s">
        <v>90</v>
      </c>
      <c r="D27" s="67" t="s">
        <v>126</v>
      </c>
      <c r="E27" s="49">
        <f>E28+E33</f>
        <v>1162599</v>
      </c>
      <c r="F27" s="49">
        <f>F28+F33</f>
        <v>864997.19000000006</v>
      </c>
      <c r="G27" s="29">
        <f t="shared" si="1"/>
        <v>297601.80999999994</v>
      </c>
    </row>
    <row r="28" spans="1:7" ht="33" customHeight="1" x14ac:dyDescent="0.25">
      <c r="A28" s="92" t="s">
        <v>105</v>
      </c>
      <c r="B28" s="93"/>
      <c r="C28" s="65" t="s">
        <v>90</v>
      </c>
      <c r="D28" s="67" t="s">
        <v>127</v>
      </c>
      <c r="E28" s="49">
        <f t="shared" ref="E28:F31" si="6">E29</f>
        <v>892933</v>
      </c>
      <c r="F28" s="49">
        <f t="shared" si="6"/>
        <v>653329.66</v>
      </c>
      <c r="G28" s="29">
        <f t="shared" si="1"/>
        <v>239603.33999999997</v>
      </c>
    </row>
    <row r="29" spans="1:7" ht="33" customHeight="1" x14ac:dyDescent="0.25">
      <c r="A29" s="90" t="s">
        <v>107</v>
      </c>
      <c r="B29" s="91"/>
      <c r="C29" s="65" t="s">
        <v>90</v>
      </c>
      <c r="D29" s="67" t="s">
        <v>128</v>
      </c>
      <c r="E29" s="49">
        <f t="shared" si="6"/>
        <v>892933</v>
      </c>
      <c r="F29" s="49">
        <f t="shared" si="6"/>
        <v>653329.66</v>
      </c>
      <c r="G29" s="29">
        <f t="shared" si="1"/>
        <v>239603.33999999997</v>
      </c>
    </row>
    <row r="30" spans="1:7" ht="15.75" customHeight="1" x14ac:dyDescent="0.25">
      <c r="A30" s="90" t="s">
        <v>109</v>
      </c>
      <c r="B30" s="91"/>
      <c r="C30" s="65" t="s">
        <v>90</v>
      </c>
      <c r="D30" s="67" t="s">
        <v>129</v>
      </c>
      <c r="E30" s="49">
        <f t="shared" si="6"/>
        <v>892933</v>
      </c>
      <c r="F30" s="49">
        <f t="shared" si="6"/>
        <v>653329.66</v>
      </c>
      <c r="G30" s="29">
        <f t="shared" si="1"/>
        <v>239603.33999999997</v>
      </c>
    </row>
    <row r="31" spans="1:7" ht="23.25" customHeight="1" x14ac:dyDescent="0.25">
      <c r="A31" s="90" t="s">
        <v>111</v>
      </c>
      <c r="B31" s="91"/>
      <c r="C31" s="65" t="s">
        <v>90</v>
      </c>
      <c r="D31" s="67" t="s">
        <v>130</v>
      </c>
      <c r="E31" s="49">
        <f t="shared" si="6"/>
        <v>892933</v>
      </c>
      <c r="F31" s="49">
        <f t="shared" si="6"/>
        <v>653329.66</v>
      </c>
      <c r="G31" s="29">
        <f t="shared" si="1"/>
        <v>239603.33999999997</v>
      </c>
    </row>
    <row r="32" spans="1:7" ht="15" customHeight="1" x14ac:dyDescent="0.25">
      <c r="A32" s="90" t="s">
        <v>113</v>
      </c>
      <c r="B32" s="91"/>
      <c r="C32" s="65" t="s">
        <v>90</v>
      </c>
      <c r="D32" s="67" t="s">
        <v>131</v>
      </c>
      <c r="E32" s="49">
        <v>892933</v>
      </c>
      <c r="F32" s="49">
        <v>653329.66</v>
      </c>
      <c r="G32" s="29">
        <f t="shared" si="1"/>
        <v>239603.33999999997</v>
      </c>
    </row>
    <row r="33" spans="1:7" ht="33" customHeight="1" x14ac:dyDescent="0.25">
      <c r="A33" s="90" t="s">
        <v>115</v>
      </c>
      <c r="B33" s="91"/>
      <c r="C33" s="65" t="s">
        <v>90</v>
      </c>
      <c r="D33" s="67" t="s">
        <v>132</v>
      </c>
      <c r="E33" s="49">
        <f t="shared" ref="E33:F35" si="7">E34</f>
        <v>269666</v>
      </c>
      <c r="F33" s="49">
        <f t="shared" si="7"/>
        <v>211667.53</v>
      </c>
      <c r="G33" s="29">
        <f t="shared" si="1"/>
        <v>57998.47</v>
      </c>
    </row>
    <row r="34" spans="1:7" ht="17.25" customHeight="1" x14ac:dyDescent="0.25">
      <c r="A34" s="90" t="s">
        <v>109</v>
      </c>
      <c r="B34" s="91"/>
      <c r="C34" s="65" t="s">
        <v>90</v>
      </c>
      <c r="D34" s="67" t="s">
        <v>133</v>
      </c>
      <c r="E34" s="49">
        <f t="shared" si="7"/>
        <v>269666</v>
      </c>
      <c r="F34" s="49">
        <f t="shared" si="7"/>
        <v>211667.53</v>
      </c>
      <c r="G34" s="29">
        <f t="shared" si="1"/>
        <v>57998.47</v>
      </c>
    </row>
    <row r="35" spans="1:7" ht="23.25" customHeight="1" x14ac:dyDescent="0.25">
      <c r="A35" s="90" t="s">
        <v>111</v>
      </c>
      <c r="B35" s="91"/>
      <c r="C35" s="65" t="s">
        <v>90</v>
      </c>
      <c r="D35" s="67" t="s">
        <v>134</v>
      </c>
      <c r="E35" s="49">
        <f t="shared" si="7"/>
        <v>269666</v>
      </c>
      <c r="F35" s="49">
        <f t="shared" si="7"/>
        <v>211667.53</v>
      </c>
      <c r="G35" s="29">
        <f t="shared" si="1"/>
        <v>57998.47</v>
      </c>
    </row>
    <row r="36" spans="1:7" ht="24" customHeight="1" x14ac:dyDescent="0.25">
      <c r="A36" s="90" t="s">
        <v>119</v>
      </c>
      <c r="B36" s="91"/>
      <c r="C36" s="65" t="s">
        <v>90</v>
      </c>
      <c r="D36" s="67" t="s">
        <v>135</v>
      </c>
      <c r="E36" s="49">
        <v>269666</v>
      </c>
      <c r="F36" s="49">
        <v>211667.53</v>
      </c>
      <c r="G36" s="29">
        <f t="shared" si="1"/>
        <v>57998.47</v>
      </c>
    </row>
    <row r="37" spans="1:7" ht="23.25" customHeight="1" x14ac:dyDescent="0.25">
      <c r="A37" s="90" t="s">
        <v>145</v>
      </c>
      <c r="B37" s="91"/>
      <c r="C37" s="65" t="s">
        <v>90</v>
      </c>
      <c r="D37" s="67" t="s">
        <v>146</v>
      </c>
      <c r="E37" s="49">
        <f>E38+E66+E85+E120</f>
        <v>799476</v>
      </c>
      <c r="F37" s="49">
        <f>F38+F85+F120</f>
        <v>560166.35</v>
      </c>
      <c r="G37" s="29">
        <f t="shared" si="1"/>
        <v>239309.65000000002</v>
      </c>
    </row>
    <row r="38" spans="1:7" ht="81" customHeight="1" x14ac:dyDescent="0.25">
      <c r="A38" s="94" t="s">
        <v>426</v>
      </c>
      <c r="B38" s="95"/>
      <c r="C38" s="65" t="s">
        <v>90</v>
      </c>
      <c r="D38" s="67" t="s">
        <v>147</v>
      </c>
      <c r="E38" s="49">
        <f t="shared" ref="E38:F42" si="8">E39</f>
        <v>420060</v>
      </c>
      <c r="F38" s="49">
        <f t="shared" si="8"/>
        <v>294834.55</v>
      </c>
      <c r="G38" s="29">
        <f t="shared" si="1"/>
        <v>125225.45000000001</v>
      </c>
    </row>
    <row r="39" spans="1:7" ht="97.5" customHeight="1" x14ac:dyDescent="0.25">
      <c r="A39" s="96" t="s">
        <v>427</v>
      </c>
      <c r="B39" s="97"/>
      <c r="C39" s="65" t="s">
        <v>90</v>
      </c>
      <c r="D39" s="67" t="s">
        <v>148</v>
      </c>
      <c r="E39" s="49">
        <f t="shared" si="8"/>
        <v>420060</v>
      </c>
      <c r="F39" s="49">
        <f t="shared" si="8"/>
        <v>294834.55</v>
      </c>
      <c r="G39" s="29">
        <f t="shared" si="1"/>
        <v>125225.45000000001</v>
      </c>
    </row>
    <row r="40" spans="1:7" ht="93.75" customHeight="1" x14ac:dyDescent="0.25">
      <c r="A40" s="94" t="s">
        <v>406</v>
      </c>
      <c r="B40" s="95"/>
      <c r="C40" s="65" t="s">
        <v>90</v>
      </c>
      <c r="D40" s="67" t="s">
        <v>149</v>
      </c>
      <c r="E40" s="49">
        <f t="shared" si="8"/>
        <v>420060</v>
      </c>
      <c r="F40" s="49">
        <f t="shared" si="8"/>
        <v>294834.55</v>
      </c>
      <c r="G40" s="29">
        <f t="shared" si="1"/>
        <v>125225.45000000001</v>
      </c>
    </row>
    <row r="41" spans="1:7" ht="27" customHeight="1" x14ac:dyDescent="0.25">
      <c r="A41" s="90" t="s">
        <v>150</v>
      </c>
      <c r="B41" s="91"/>
      <c r="C41" s="65" t="s">
        <v>90</v>
      </c>
      <c r="D41" s="67" t="s">
        <v>151</v>
      </c>
      <c r="E41" s="49">
        <f t="shared" si="8"/>
        <v>420060</v>
      </c>
      <c r="F41" s="49">
        <f t="shared" si="8"/>
        <v>294834.55</v>
      </c>
      <c r="G41" s="29">
        <f t="shared" si="1"/>
        <v>125225.45000000001</v>
      </c>
    </row>
    <row r="42" spans="1:7" ht="33" customHeight="1" x14ac:dyDescent="0.25">
      <c r="A42" s="92" t="s">
        <v>136</v>
      </c>
      <c r="B42" s="93"/>
      <c r="C42" s="65" t="s">
        <v>90</v>
      </c>
      <c r="D42" s="67" t="s">
        <v>152</v>
      </c>
      <c r="E42" s="49">
        <f t="shared" si="8"/>
        <v>420060</v>
      </c>
      <c r="F42" s="49">
        <f t="shared" si="8"/>
        <v>294834.55</v>
      </c>
      <c r="G42" s="29">
        <f t="shared" si="1"/>
        <v>125225.45000000001</v>
      </c>
    </row>
    <row r="43" spans="1:7" ht="33" customHeight="1" x14ac:dyDescent="0.25">
      <c r="A43" s="92" t="s">
        <v>137</v>
      </c>
      <c r="B43" s="93"/>
      <c r="C43" s="65" t="s">
        <v>90</v>
      </c>
      <c r="D43" s="67" t="s">
        <v>153</v>
      </c>
      <c r="E43" s="49">
        <f>E44+E53+E62</f>
        <v>420060</v>
      </c>
      <c r="F43" s="49">
        <f>F44+F53+F62</f>
        <v>294834.55</v>
      </c>
      <c r="G43" s="29">
        <f t="shared" si="1"/>
        <v>125225.45000000001</v>
      </c>
    </row>
    <row r="44" spans="1:7" ht="33" customHeight="1" x14ac:dyDescent="0.25">
      <c r="A44" s="90" t="s">
        <v>154</v>
      </c>
      <c r="B44" s="91"/>
      <c r="C44" s="65" t="s">
        <v>90</v>
      </c>
      <c r="D44" s="67" t="s">
        <v>155</v>
      </c>
      <c r="E44" s="49">
        <f>E45+E49</f>
        <v>114000</v>
      </c>
      <c r="F44" s="49">
        <f>F45+F49</f>
        <v>83851.740000000005</v>
      </c>
      <c r="G44" s="29">
        <f t="shared" si="1"/>
        <v>30148.259999999995</v>
      </c>
    </row>
    <row r="45" spans="1:7" ht="14.25" customHeight="1" x14ac:dyDescent="0.25">
      <c r="A45" s="90" t="s">
        <v>109</v>
      </c>
      <c r="B45" s="91"/>
      <c r="C45" s="65" t="s">
        <v>90</v>
      </c>
      <c r="D45" s="67" t="s">
        <v>156</v>
      </c>
      <c r="E45" s="49">
        <f>E46</f>
        <v>100000</v>
      </c>
      <c r="F45" s="49">
        <f>F46</f>
        <v>72851.740000000005</v>
      </c>
      <c r="G45" s="29">
        <f t="shared" si="1"/>
        <v>27148.259999999995</v>
      </c>
    </row>
    <row r="46" spans="1:7" ht="12.75" customHeight="1" x14ac:dyDescent="0.25">
      <c r="A46" s="90" t="s">
        <v>139</v>
      </c>
      <c r="B46" s="91"/>
      <c r="C46" s="65" t="s">
        <v>90</v>
      </c>
      <c r="D46" s="67" t="s">
        <v>157</v>
      </c>
      <c r="E46" s="49">
        <f>SUM(E47:E48)</f>
        <v>100000</v>
      </c>
      <c r="F46" s="49">
        <f>SUM(F47:F48)</f>
        <v>72851.740000000005</v>
      </c>
      <c r="G46" s="29">
        <f t="shared" si="1"/>
        <v>27148.259999999995</v>
      </c>
    </row>
    <row r="47" spans="1:7" ht="11.25" customHeight="1" x14ac:dyDescent="0.25">
      <c r="A47" s="90" t="s">
        <v>158</v>
      </c>
      <c r="B47" s="91"/>
      <c r="C47" s="65" t="s">
        <v>90</v>
      </c>
      <c r="D47" s="67" t="s">
        <v>159</v>
      </c>
      <c r="E47" s="49">
        <v>64800</v>
      </c>
      <c r="F47" s="49">
        <v>44120.08</v>
      </c>
      <c r="G47" s="29">
        <f t="shared" si="1"/>
        <v>20679.919999999998</v>
      </c>
    </row>
    <row r="48" spans="1:7" ht="22.5" customHeight="1" x14ac:dyDescent="0.25">
      <c r="A48" s="90" t="s">
        <v>160</v>
      </c>
      <c r="B48" s="91"/>
      <c r="C48" s="65" t="s">
        <v>90</v>
      </c>
      <c r="D48" s="67" t="s">
        <v>161</v>
      </c>
      <c r="E48" s="49">
        <v>35200</v>
      </c>
      <c r="F48" s="49">
        <v>28731.66</v>
      </c>
      <c r="G48" s="29">
        <f t="shared" si="1"/>
        <v>6468.34</v>
      </c>
    </row>
    <row r="49" spans="1:7" s="10" customFormat="1" ht="22.5" customHeight="1" x14ac:dyDescent="0.25">
      <c r="A49" s="90" t="s">
        <v>167</v>
      </c>
      <c r="B49" s="91"/>
      <c r="C49" s="9"/>
      <c r="D49" s="69" t="s">
        <v>561</v>
      </c>
      <c r="E49" s="49">
        <f>E50+E52</f>
        <v>14000</v>
      </c>
      <c r="F49" s="49">
        <f>F50+F51</f>
        <v>11000</v>
      </c>
      <c r="G49" s="29">
        <f t="shared" si="1"/>
        <v>3000</v>
      </c>
    </row>
    <row r="50" spans="1:7" s="31" customFormat="1" ht="22.5" customHeight="1" x14ac:dyDescent="0.25">
      <c r="A50" s="102" t="s">
        <v>476</v>
      </c>
      <c r="B50" s="103"/>
      <c r="C50" s="30"/>
      <c r="D50" s="69" t="s">
        <v>620</v>
      </c>
      <c r="E50" s="49">
        <v>11000</v>
      </c>
      <c r="F50" s="49">
        <v>11000</v>
      </c>
      <c r="G50" s="29">
        <f t="shared" si="1"/>
        <v>0</v>
      </c>
    </row>
    <row r="51" spans="1:7" s="10" customFormat="1" ht="22.5" customHeight="1" x14ac:dyDescent="0.25">
      <c r="A51" s="90" t="s">
        <v>169</v>
      </c>
      <c r="B51" s="91"/>
      <c r="C51" s="9"/>
      <c r="D51" s="69" t="s">
        <v>562</v>
      </c>
      <c r="E51" s="49">
        <f>E52</f>
        <v>3000</v>
      </c>
      <c r="F51" s="49">
        <f>F52</f>
        <v>0</v>
      </c>
      <c r="G51" s="29">
        <f t="shared" si="1"/>
        <v>3000</v>
      </c>
    </row>
    <row r="52" spans="1:7" s="10" customFormat="1" ht="22.5" customHeight="1" x14ac:dyDescent="0.25">
      <c r="A52" s="90" t="s">
        <v>172</v>
      </c>
      <c r="B52" s="91"/>
      <c r="C52" s="9"/>
      <c r="D52" s="69" t="s">
        <v>563</v>
      </c>
      <c r="E52" s="49">
        <v>3000</v>
      </c>
      <c r="F52" s="49">
        <v>0</v>
      </c>
      <c r="G52" s="29">
        <f t="shared" si="1"/>
        <v>3000</v>
      </c>
    </row>
    <row r="53" spans="1:7" s="13" customFormat="1" ht="22.5" customHeight="1" x14ac:dyDescent="0.25">
      <c r="A53" s="90" t="s">
        <v>138</v>
      </c>
      <c r="B53" s="91"/>
      <c r="C53" s="65" t="s">
        <v>90</v>
      </c>
      <c r="D53" s="69" t="s">
        <v>163</v>
      </c>
      <c r="E53" s="49">
        <f>E54+E58</f>
        <v>284060</v>
      </c>
      <c r="F53" s="49">
        <f>F54+F58</f>
        <v>203395.7</v>
      </c>
      <c r="G53" s="29">
        <f t="shared" si="1"/>
        <v>80664.299999999988</v>
      </c>
    </row>
    <row r="54" spans="1:7" s="13" customFormat="1" ht="22.5" customHeight="1" x14ac:dyDescent="0.25">
      <c r="A54" s="90" t="s">
        <v>109</v>
      </c>
      <c r="B54" s="91"/>
      <c r="C54" s="65" t="s">
        <v>90</v>
      </c>
      <c r="D54" s="69" t="s">
        <v>164</v>
      </c>
      <c r="E54" s="49">
        <f>E55</f>
        <v>48760</v>
      </c>
      <c r="F54" s="49">
        <f>F55</f>
        <v>48712</v>
      </c>
      <c r="G54" s="29">
        <f t="shared" si="1"/>
        <v>48</v>
      </c>
    </row>
    <row r="55" spans="1:7" s="13" customFormat="1" ht="22.5" customHeight="1" x14ac:dyDescent="0.25">
      <c r="A55" s="90" t="s">
        <v>139</v>
      </c>
      <c r="B55" s="91"/>
      <c r="C55" s="65" t="s">
        <v>90</v>
      </c>
      <c r="D55" s="69" t="s">
        <v>165</v>
      </c>
      <c r="E55" s="49">
        <f>E56</f>
        <v>48760</v>
      </c>
      <c r="F55" s="49">
        <f>F56</f>
        <v>48712</v>
      </c>
      <c r="G55" s="29">
        <f t="shared" si="1"/>
        <v>48</v>
      </c>
    </row>
    <row r="56" spans="1:7" ht="25.5" customHeight="1" x14ac:dyDescent="0.25">
      <c r="A56" s="90" t="s">
        <v>160</v>
      </c>
      <c r="B56" s="91"/>
      <c r="C56" s="65" t="s">
        <v>90</v>
      </c>
      <c r="D56" s="67" t="s">
        <v>166</v>
      </c>
      <c r="E56" s="49">
        <v>48760</v>
      </c>
      <c r="F56" s="49">
        <v>48712</v>
      </c>
      <c r="G56" s="29">
        <f t="shared" si="1"/>
        <v>48</v>
      </c>
    </row>
    <row r="57" spans="1:7" s="13" customFormat="1" ht="25.5" hidden="1" customHeight="1" x14ac:dyDescent="0.25">
      <c r="A57" s="90"/>
      <c r="B57" s="91"/>
      <c r="C57" s="12"/>
      <c r="D57" s="67"/>
      <c r="E57" s="49"/>
      <c r="F57" s="49"/>
      <c r="G57" s="29">
        <f t="shared" si="1"/>
        <v>0</v>
      </c>
    </row>
    <row r="58" spans="1:7" ht="28.5" customHeight="1" x14ac:dyDescent="0.25">
      <c r="A58" s="90" t="s">
        <v>167</v>
      </c>
      <c r="B58" s="91"/>
      <c r="C58" s="65" t="s">
        <v>90</v>
      </c>
      <c r="D58" s="67" t="s">
        <v>168</v>
      </c>
      <c r="E58" s="49">
        <f>E59</f>
        <v>235300</v>
      </c>
      <c r="F58" s="49">
        <f>F59</f>
        <v>154683.70000000001</v>
      </c>
      <c r="G58" s="29">
        <f t="shared" si="1"/>
        <v>80616.299999999988</v>
      </c>
    </row>
    <row r="59" spans="1:7" ht="24.75" customHeight="1" x14ac:dyDescent="0.25">
      <c r="A59" s="90" t="s">
        <v>169</v>
      </c>
      <c r="B59" s="91"/>
      <c r="C59" s="65" t="s">
        <v>90</v>
      </c>
      <c r="D59" s="67" t="s">
        <v>170</v>
      </c>
      <c r="E59" s="49">
        <f>E60+E61</f>
        <v>235300</v>
      </c>
      <c r="F59" s="49">
        <f>F60+F61</f>
        <v>154683.70000000001</v>
      </c>
      <c r="G59" s="29">
        <f t="shared" si="1"/>
        <v>80616.299999999988</v>
      </c>
    </row>
    <row r="60" spans="1:7" ht="25.5" customHeight="1" x14ac:dyDescent="0.25">
      <c r="A60" s="90" t="s">
        <v>429</v>
      </c>
      <c r="B60" s="91"/>
      <c r="C60" s="65" t="s">
        <v>90</v>
      </c>
      <c r="D60" s="67" t="s">
        <v>428</v>
      </c>
      <c r="E60" s="49">
        <v>205300</v>
      </c>
      <c r="F60" s="49">
        <v>143298.20000000001</v>
      </c>
      <c r="G60" s="29">
        <f t="shared" si="1"/>
        <v>62001.799999999988</v>
      </c>
    </row>
    <row r="61" spans="1:7" ht="24" customHeight="1" x14ac:dyDescent="0.25">
      <c r="A61" s="90" t="s">
        <v>172</v>
      </c>
      <c r="B61" s="91"/>
      <c r="C61" s="65" t="s">
        <v>90</v>
      </c>
      <c r="D61" s="67" t="s">
        <v>173</v>
      </c>
      <c r="E61" s="49">
        <v>30000</v>
      </c>
      <c r="F61" s="49">
        <v>11385.5</v>
      </c>
      <c r="G61" s="29">
        <f t="shared" si="1"/>
        <v>18614.5</v>
      </c>
    </row>
    <row r="62" spans="1:7" s="13" customFormat="1" ht="24" customHeight="1" x14ac:dyDescent="0.25">
      <c r="A62" s="90" t="s">
        <v>138</v>
      </c>
      <c r="B62" s="91"/>
      <c r="C62" s="65" t="s">
        <v>90</v>
      </c>
      <c r="D62" s="67" t="s">
        <v>572</v>
      </c>
      <c r="E62" s="49">
        <f t="shared" ref="E62:F64" si="9">E63</f>
        <v>22000</v>
      </c>
      <c r="F62" s="49">
        <f t="shared" si="9"/>
        <v>7587.11</v>
      </c>
      <c r="G62" s="29">
        <f t="shared" si="1"/>
        <v>14412.89</v>
      </c>
    </row>
    <row r="63" spans="1:7" s="13" customFormat="1" ht="24" customHeight="1" x14ac:dyDescent="0.25">
      <c r="A63" s="90" t="s">
        <v>109</v>
      </c>
      <c r="B63" s="91"/>
      <c r="C63" s="65" t="s">
        <v>90</v>
      </c>
      <c r="D63" s="67" t="s">
        <v>573</v>
      </c>
      <c r="E63" s="49">
        <f t="shared" si="9"/>
        <v>22000</v>
      </c>
      <c r="F63" s="49">
        <f t="shared" si="9"/>
        <v>7587.11</v>
      </c>
      <c r="G63" s="29">
        <f t="shared" si="1"/>
        <v>14412.89</v>
      </c>
    </row>
    <row r="64" spans="1:7" s="13" customFormat="1" ht="24" customHeight="1" x14ac:dyDescent="0.25">
      <c r="A64" s="90" t="s">
        <v>139</v>
      </c>
      <c r="B64" s="91"/>
      <c r="C64" s="65" t="s">
        <v>90</v>
      </c>
      <c r="D64" s="67" t="s">
        <v>574</v>
      </c>
      <c r="E64" s="49">
        <f t="shared" si="9"/>
        <v>22000</v>
      </c>
      <c r="F64" s="49">
        <f t="shared" si="9"/>
        <v>7587.11</v>
      </c>
      <c r="G64" s="29">
        <f t="shared" si="1"/>
        <v>14412.89</v>
      </c>
    </row>
    <row r="65" spans="1:7" s="13" customFormat="1" ht="24" customHeight="1" x14ac:dyDescent="0.25">
      <c r="A65" s="90" t="s">
        <v>140</v>
      </c>
      <c r="B65" s="91"/>
      <c r="C65" s="65" t="s">
        <v>90</v>
      </c>
      <c r="D65" s="69" t="s">
        <v>575</v>
      </c>
      <c r="E65" s="49">
        <v>22000</v>
      </c>
      <c r="F65" s="49">
        <v>7587.11</v>
      </c>
      <c r="G65" s="29">
        <f t="shared" si="1"/>
        <v>14412.89</v>
      </c>
    </row>
    <row r="66" spans="1:7" ht="26.25" customHeight="1" x14ac:dyDescent="0.25">
      <c r="A66" s="94" t="s">
        <v>405</v>
      </c>
      <c r="B66" s="95"/>
      <c r="C66" s="65" t="s">
        <v>90</v>
      </c>
      <c r="D66" s="67" t="s">
        <v>174</v>
      </c>
      <c r="E66" s="49">
        <f t="shared" ref="E66:E72" si="10">E67</f>
        <v>22624</v>
      </c>
      <c r="F66" s="49">
        <f t="shared" ref="F66:F72" si="11">F67</f>
        <v>0</v>
      </c>
      <c r="G66" s="29">
        <f t="shared" si="1"/>
        <v>22624</v>
      </c>
    </row>
    <row r="67" spans="1:7" ht="33" customHeight="1" x14ac:dyDescent="0.25">
      <c r="A67" s="96" t="s">
        <v>404</v>
      </c>
      <c r="B67" s="97"/>
      <c r="C67" s="65" t="s">
        <v>90</v>
      </c>
      <c r="D67" s="67" t="s">
        <v>175</v>
      </c>
      <c r="E67" s="49">
        <f t="shared" si="10"/>
        <v>22624</v>
      </c>
      <c r="F67" s="49">
        <f t="shared" si="11"/>
        <v>0</v>
      </c>
      <c r="G67" s="29">
        <f t="shared" si="1"/>
        <v>22624</v>
      </c>
    </row>
    <row r="68" spans="1:7" ht="23.25" customHeight="1" x14ac:dyDescent="0.25">
      <c r="A68" s="90" t="s">
        <v>176</v>
      </c>
      <c r="B68" s="91"/>
      <c r="C68" s="65" t="s">
        <v>90</v>
      </c>
      <c r="D68" s="67" t="s">
        <v>177</v>
      </c>
      <c r="E68" s="49">
        <f t="shared" si="10"/>
        <v>22624</v>
      </c>
      <c r="F68" s="49">
        <f t="shared" si="11"/>
        <v>0</v>
      </c>
      <c r="G68" s="29">
        <f t="shared" si="1"/>
        <v>22624</v>
      </c>
    </row>
    <row r="69" spans="1:7" ht="16.5" customHeight="1" x14ac:dyDescent="0.25">
      <c r="A69" s="92" t="s">
        <v>178</v>
      </c>
      <c r="B69" s="93"/>
      <c r="C69" s="65" t="s">
        <v>90</v>
      </c>
      <c r="D69" s="67" t="s">
        <v>179</v>
      </c>
      <c r="E69" s="49">
        <f t="shared" si="10"/>
        <v>22624</v>
      </c>
      <c r="F69" s="49">
        <f t="shared" si="11"/>
        <v>0</v>
      </c>
      <c r="G69" s="29">
        <f t="shared" si="1"/>
        <v>22624</v>
      </c>
    </row>
    <row r="70" spans="1:7" ht="15.75" customHeight="1" x14ac:dyDescent="0.25">
      <c r="A70" s="92" t="s">
        <v>77</v>
      </c>
      <c r="B70" s="93"/>
      <c r="C70" s="65" t="s">
        <v>90</v>
      </c>
      <c r="D70" s="67" t="s">
        <v>180</v>
      </c>
      <c r="E70" s="49">
        <f t="shared" si="10"/>
        <v>22624</v>
      </c>
      <c r="F70" s="49">
        <f t="shared" si="11"/>
        <v>0</v>
      </c>
      <c r="G70" s="29">
        <f t="shared" si="1"/>
        <v>22624</v>
      </c>
    </row>
    <row r="71" spans="1:7" ht="15" customHeight="1" x14ac:dyDescent="0.25">
      <c r="A71" s="90" t="s">
        <v>109</v>
      </c>
      <c r="B71" s="91"/>
      <c r="C71" s="65" t="s">
        <v>90</v>
      </c>
      <c r="D71" s="67" t="s">
        <v>181</v>
      </c>
      <c r="E71" s="49">
        <f t="shared" si="10"/>
        <v>22624</v>
      </c>
      <c r="F71" s="49">
        <f t="shared" si="11"/>
        <v>0</v>
      </c>
      <c r="G71" s="29">
        <f t="shared" si="1"/>
        <v>22624</v>
      </c>
    </row>
    <row r="72" spans="1:7" ht="33" customHeight="1" x14ac:dyDescent="0.25">
      <c r="A72" s="90" t="s">
        <v>182</v>
      </c>
      <c r="B72" s="91"/>
      <c r="C72" s="65" t="s">
        <v>90</v>
      </c>
      <c r="D72" s="67" t="s">
        <v>183</v>
      </c>
      <c r="E72" s="49">
        <f t="shared" si="10"/>
        <v>22624</v>
      </c>
      <c r="F72" s="49">
        <f t="shared" si="11"/>
        <v>0</v>
      </c>
      <c r="G72" s="29">
        <f t="shared" ref="G72:G135" si="12">E72-F72</f>
        <v>22624</v>
      </c>
    </row>
    <row r="73" spans="1:7" ht="33" customHeight="1" x14ac:dyDescent="0.25">
      <c r="A73" s="90" t="s">
        <v>184</v>
      </c>
      <c r="B73" s="91"/>
      <c r="C73" s="65" t="s">
        <v>90</v>
      </c>
      <c r="D73" s="67" t="s">
        <v>185</v>
      </c>
      <c r="E73" s="49">
        <v>22624</v>
      </c>
      <c r="F73" s="49">
        <v>0</v>
      </c>
      <c r="G73" s="29">
        <f t="shared" si="12"/>
        <v>22624</v>
      </c>
    </row>
    <row r="74" spans="1:7" ht="59.25" hidden="1" customHeight="1" x14ac:dyDescent="0.25">
      <c r="A74" s="90" t="s">
        <v>186</v>
      </c>
      <c r="B74" s="91"/>
      <c r="C74" s="65" t="s">
        <v>90</v>
      </c>
      <c r="D74" s="67" t="s">
        <v>187</v>
      </c>
      <c r="E74" s="49"/>
      <c r="F74" s="49"/>
      <c r="G74" s="29">
        <f t="shared" si="12"/>
        <v>0</v>
      </c>
    </row>
    <row r="75" spans="1:7" ht="94.5" hidden="1" customHeight="1" x14ac:dyDescent="0.25">
      <c r="A75" s="92" t="s">
        <v>103</v>
      </c>
      <c r="B75" s="93"/>
      <c r="C75" s="65" t="s">
        <v>90</v>
      </c>
      <c r="D75" s="67" t="s">
        <v>188</v>
      </c>
      <c r="E75" s="49"/>
      <c r="F75" s="49"/>
      <c r="G75" s="29">
        <f t="shared" si="12"/>
        <v>0</v>
      </c>
    </row>
    <row r="76" spans="1:7" ht="33" hidden="1" customHeight="1" x14ac:dyDescent="0.25">
      <c r="A76" s="92" t="s">
        <v>105</v>
      </c>
      <c r="B76" s="93"/>
      <c r="C76" s="65" t="s">
        <v>90</v>
      </c>
      <c r="D76" s="67" t="s">
        <v>189</v>
      </c>
      <c r="E76" s="49"/>
      <c r="F76" s="49"/>
      <c r="G76" s="29">
        <f t="shared" si="12"/>
        <v>0</v>
      </c>
    </row>
    <row r="77" spans="1:7" ht="33" hidden="1" customHeight="1" x14ac:dyDescent="0.25">
      <c r="A77" s="90" t="s">
        <v>107</v>
      </c>
      <c r="B77" s="91"/>
      <c r="C77" s="65" t="s">
        <v>90</v>
      </c>
      <c r="D77" s="67" t="s">
        <v>190</v>
      </c>
      <c r="E77" s="49"/>
      <c r="F77" s="49"/>
      <c r="G77" s="29">
        <f t="shared" si="12"/>
        <v>0</v>
      </c>
    </row>
    <row r="78" spans="1:7" ht="13.5" hidden="1" customHeight="1" x14ac:dyDescent="0.25">
      <c r="A78" s="90" t="s">
        <v>109</v>
      </c>
      <c r="B78" s="91"/>
      <c r="C78" s="65" t="s">
        <v>90</v>
      </c>
      <c r="D78" s="67" t="s">
        <v>191</v>
      </c>
      <c r="E78" s="49"/>
      <c r="F78" s="49"/>
      <c r="G78" s="29">
        <f t="shared" si="12"/>
        <v>0</v>
      </c>
    </row>
    <row r="79" spans="1:7" ht="24.75" hidden="1" customHeight="1" x14ac:dyDescent="0.25">
      <c r="A79" s="90" t="s">
        <v>111</v>
      </c>
      <c r="B79" s="91"/>
      <c r="C79" s="65" t="s">
        <v>90</v>
      </c>
      <c r="D79" s="67" t="s">
        <v>192</v>
      </c>
      <c r="E79" s="49"/>
      <c r="F79" s="49"/>
      <c r="G79" s="29">
        <f t="shared" si="12"/>
        <v>0</v>
      </c>
    </row>
    <row r="80" spans="1:7" ht="18" hidden="1" customHeight="1" x14ac:dyDescent="0.25">
      <c r="A80" s="90" t="s">
        <v>113</v>
      </c>
      <c r="B80" s="91"/>
      <c r="C80" s="65" t="s">
        <v>90</v>
      </c>
      <c r="D80" s="67" t="s">
        <v>193</v>
      </c>
      <c r="E80" s="49"/>
      <c r="F80" s="49"/>
      <c r="G80" s="29">
        <f t="shared" si="12"/>
        <v>0</v>
      </c>
    </row>
    <row r="81" spans="1:7" ht="33" hidden="1" customHeight="1" x14ac:dyDescent="0.25">
      <c r="A81" s="90" t="s">
        <v>115</v>
      </c>
      <c r="B81" s="91"/>
      <c r="C81" s="65" t="s">
        <v>90</v>
      </c>
      <c r="D81" s="67" t="s">
        <v>194</v>
      </c>
      <c r="E81" s="49"/>
      <c r="F81" s="49"/>
      <c r="G81" s="29">
        <f t="shared" si="12"/>
        <v>0</v>
      </c>
    </row>
    <row r="82" spans="1:7" ht="15" hidden="1" customHeight="1" x14ac:dyDescent="0.25">
      <c r="A82" s="90" t="s">
        <v>109</v>
      </c>
      <c r="B82" s="91"/>
      <c r="C82" s="65" t="s">
        <v>90</v>
      </c>
      <c r="D82" s="67" t="s">
        <v>195</v>
      </c>
      <c r="E82" s="49"/>
      <c r="F82" s="49"/>
      <c r="G82" s="29">
        <f t="shared" si="12"/>
        <v>0</v>
      </c>
    </row>
    <row r="83" spans="1:7" ht="23.25" hidden="1" customHeight="1" x14ac:dyDescent="0.25">
      <c r="A83" s="90" t="s">
        <v>111</v>
      </c>
      <c r="B83" s="91"/>
      <c r="C83" s="65" t="s">
        <v>90</v>
      </c>
      <c r="D83" s="67" t="s">
        <v>196</v>
      </c>
      <c r="E83" s="49"/>
      <c r="F83" s="49"/>
      <c r="G83" s="29">
        <f t="shared" si="12"/>
        <v>0</v>
      </c>
    </row>
    <row r="84" spans="1:7" ht="25.5" hidden="1" customHeight="1" x14ac:dyDescent="0.25">
      <c r="A84" s="90" t="s">
        <v>119</v>
      </c>
      <c r="B84" s="91"/>
      <c r="C84" s="65" t="s">
        <v>90</v>
      </c>
      <c r="D84" s="67" t="s">
        <v>197</v>
      </c>
      <c r="E84" s="49"/>
      <c r="F84" s="49"/>
      <c r="G84" s="29">
        <f t="shared" si="12"/>
        <v>0</v>
      </c>
    </row>
    <row r="85" spans="1:7" ht="45" customHeight="1" x14ac:dyDescent="0.25">
      <c r="A85" s="94" t="s">
        <v>407</v>
      </c>
      <c r="B85" s="95"/>
      <c r="C85" s="65" t="s">
        <v>90</v>
      </c>
      <c r="D85" s="67" t="s">
        <v>198</v>
      </c>
      <c r="E85" s="49">
        <f>E86</f>
        <v>331792</v>
      </c>
      <c r="F85" s="49">
        <f>F86</f>
        <v>245645.16</v>
      </c>
      <c r="G85" s="29">
        <f t="shared" si="12"/>
        <v>86146.84</v>
      </c>
    </row>
    <row r="86" spans="1:7" ht="33" customHeight="1" x14ac:dyDescent="0.25">
      <c r="A86" s="96" t="s">
        <v>408</v>
      </c>
      <c r="B86" s="97"/>
      <c r="C86" s="65" t="s">
        <v>90</v>
      </c>
      <c r="D86" s="67" t="s">
        <v>199</v>
      </c>
      <c r="E86" s="49">
        <f>E87</f>
        <v>331792</v>
      </c>
      <c r="F86" s="49">
        <f>F87</f>
        <v>245645.16</v>
      </c>
      <c r="G86" s="29">
        <f t="shared" si="12"/>
        <v>86146.84</v>
      </c>
    </row>
    <row r="87" spans="1:7" ht="33" customHeight="1" x14ac:dyDescent="0.25">
      <c r="A87" s="90" t="s">
        <v>200</v>
      </c>
      <c r="B87" s="91"/>
      <c r="C87" s="65" t="s">
        <v>90</v>
      </c>
      <c r="D87" s="67" t="s">
        <v>201</v>
      </c>
      <c r="E87" s="49">
        <f>E88+E103+E99</f>
        <v>331792</v>
      </c>
      <c r="F87" s="49">
        <f>F88+F103+F99</f>
        <v>245645.16</v>
      </c>
      <c r="G87" s="29">
        <f t="shared" si="12"/>
        <v>86146.84</v>
      </c>
    </row>
    <row r="88" spans="1:7" ht="33" customHeight="1" x14ac:dyDescent="0.25">
      <c r="A88" s="92" t="s">
        <v>136</v>
      </c>
      <c r="B88" s="93"/>
      <c r="C88" s="65" t="s">
        <v>90</v>
      </c>
      <c r="D88" s="67" t="s">
        <v>202</v>
      </c>
      <c r="E88" s="49">
        <f t="shared" ref="E88:F91" si="13">E89</f>
        <v>26354</v>
      </c>
      <c r="F88" s="49">
        <f t="shared" si="13"/>
        <v>24952.46</v>
      </c>
      <c r="G88" s="29">
        <f t="shared" si="12"/>
        <v>1401.5400000000009</v>
      </c>
    </row>
    <row r="89" spans="1:7" ht="33" customHeight="1" x14ac:dyDescent="0.25">
      <c r="A89" s="92" t="s">
        <v>137</v>
      </c>
      <c r="B89" s="93"/>
      <c r="C89" s="65" t="s">
        <v>90</v>
      </c>
      <c r="D89" s="67" t="s">
        <v>203</v>
      </c>
      <c r="E89" s="49">
        <f t="shared" si="13"/>
        <v>26354</v>
      </c>
      <c r="F89" s="49">
        <f t="shared" si="13"/>
        <v>24952.46</v>
      </c>
      <c r="G89" s="29">
        <f t="shared" si="12"/>
        <v>1401.5400000000009</v>
      </c>
    </row>
    <row r="90" spans="1:7" ht="24.75" customHeight="1" x14ac:dyDescent="0.25">
      <c r="A90" s="90" t="s">
        <v>138</v>
      </c>
      <c r="B90" s="91"/>
      <c r="C90" s="65" t="s">
        <v>90</v>
      </c>
      <c r="D90" s="67" t="s">
        <v>204</v>
      </c>
      <c r="E90" s="49">
        <f t="shared" si="13"/>
        <v>26354</v>
      </c>
      <c r="F90" s="49">
        <f t="shared" si="13"/>
        <v>24952.46</v>
      </c>
      <c r="G90" s="29">
        <f t="shared" si="12"/>
        <v>1401.5400000000009</v>
      </c>
    </row>
    <row r="91" spans="1:7" ht="16.5" customHeight="1" x14ac:dyDescent="0.25">
      <c r="A91" s="90" t="s">
        <v>109</v>
      </c>
      <c r="B91" s="91"/>
      <c r="C91" s="65" t="s">
        <v>90</v>
      </c>
      <c r="D91" s="67" t="s">
        <v>205</v>
      </c>
      <c r="E91" s="49">
        <f t="shared" si="13"/>
        <v>26354</v>
      </c>
      <c r="F91" s="49">
        <f t="shared" si="13"/>
        <v>24952.46</v>
      </c>
      <c r="G91" s="29">
        <f t="shared" si="12"/>
        <v>1401.5400000000009</v>
      </c>
    </row>
    <row r="92" spans="1:7" ht="14.25" customHeight="1" x14ac:dyDescent="0.25">
      <c r="A92" s="90" t="s">
        <v>139</v>
      </c>
      <c r="B92" s="91"/>
      <c r="C92" s="65" t="s">
        <v>90</v>
      </c>
      <c r="D92" s="67" t="s">
        <v>206</v>
      </c>
      <c r="E92" s="49">
        <f>E97+E98+E93</f>
        <v>26354</v>
      </c>
      <c r="F92" s="49">
        <f>F93+F97+F98</f>
        <v>24952.46</v>
      </c>
      <c r="G92" s="29">
        <f t="shared" si="12"/>
        <v>1401.5400000000009</v>
      </c>
    </row>
    <row r="93" spans="1:7" s="8" customFormat="1" ht="24.75" customHeight="1" x14ac:dyDescent="0.25">
      <c r="A93" s="90" t="s">
        <v>442</v>
      </c>
      <c r="B93" s="91"/>
      <c r="C93" s="65" t="s">
        <v>90</v>
      </c>
      <c r="D93" s="67" t="s">
        <v>440</v>
      </c>
      <c r="E93" s="49">
        <v>5454</v>
      </c>
      <c r="F93" s="49">
        <v>4090.5</v>
      </c>
      <c r="G93" s="29">
        <f t="shared" si="12"/>
        <v>1363.5</v>
      </c>
    </row>
    <row r="94" spans="1:7" s="8" customFormat="1" ht="26.25" hidden="1" customHeight="1" x14ac:dyDescent="0.25">
      <c r="A94" s="90" t="s">
        <v>441</v>
      </c>
      <c r="B94" s="91"/>
      <c r="C94" s="65" t="s">
        <v>90</v>
      </c>
      <c r="D94" s="67" t="s">
        <v>439</v>
      </c>
      <c r="E94" s="49"/>
      <c r="F94" s="49"/>
      <c r="G94" s="29">
        <f t="shared" si="12"/>
        <v>0</v>
      </c>
    </row>
    <row r="95" spans="1:7" ht="15.75" hidden="1" customHeight="1" x14ac:dyDescent="0.25">
      <c r="A95" s="90" t="s">
        <v>162</v>
      </c>
      <c r="B95" s="91"/>
      <c r="C95" s="65" t="s">
        <v>90</v>
      </c>
      <c r="D95" s="67" t="s">
        <v>207</v>
      </c>
      <c r="E95" s="49"/>
      <c r="F95" s="49"/>
      <c r="G95" s="29">
        <f t="shared" si="12"/>
        <v>0</v>
      </c>
    </row>
    <row r="96" spans="1:7" s="8" customFormat="1" ht="15.75" hidden="1" customHeight="1" x14ac:dyDescent="0.25">
      <c r="A96" s="90" t="s">
        <v>437</v>
      </c>
      <c r="B96" s="91"/>
      <c r="C96" s="65" t="s">
        <v>90</v>
      </c>
      <c r="D96" s="67" t="s">
        <v>438</v>
      </c>
      <c r="E96" s="49"/>
      <c r="F96" s="49"/>
      <c r="G96" s="29">
        <f t="shared" si="12"/>
        <v>0</v>
      </c>
    </row>
    <row r="97" spans="1:7" s="31" customFormat="1" ht="25.5" customHeight="1" x14ac:dyDescent="0.25">
      <c r="A97" s="90" t="s">
        <v>621</v>
      </c>
      <c r="B97" s="91"/>
      <c r="C97" s="30"/>
      <c r="D97" s="60" t="s">
        <v>439</v>
      </c>
      <c r="E97" s="49">
        <v>16800</v>
      </c>
      <c r="F97" s="49">
        <v>16800</v>
      </c>
      <c r="G97" s="29">
        <f t="shared" si="12"/>
        <v>0</v>
      </c>
    </row>
    <row r="98" spans="1:7" s="31" customFormat="1" ht="15.75" customHeight="1" x14ac:dyDescent="0.25">
      <c r="A98" s="90" t="s">
        <v>437</v>
      </c>
      <c r="B98" s="91"/>
      <c r="C98" s="30"/>
      <c r="D98" s="60" t="s">
        <v>438</v>
      </c>
      <c r="E98" s="49">
        <v>4100</v>
      </c>
      <c r="F98" s="49">
        <v>4061.96</v>
      </c>
      <c r="G98" s="29">
        <f t="shared" si="12"/>
        <v>38.039999999999964</v>
      </c>
    </row>
    <row r="99" spans="1:7" ht="21.75" customHeight="1" x14ac:dyDescent="0.25">
      <c r="A99" s="90" t="s">
        <v>167</v>
      </c>
      <c r="B99" s="91"/>
      <c r="C99" s="65" t="s">
        <v>90</v>
      </c>
      <c r="D99" s="67" t="s">
        <v>208</v>
      </c>
      <c r="E99" s="49">
        <f>E100</f>
        <v>112238</v>
      </c>
      <c r="F99" s="49">
        <f>F100</f>
        <v>78842</v>
      </c>
      <c r="G99" s="29">
        <f t="shared" si="12"/>
        <v>33396</v>
      </c>
    </row>
    <row r="100" spans="1:7" ht="21" customHeight="1" x14ac:dyDescent="0.25">
      <c r="A100" s="90" t="s">
        <v>169</v>
      </c>
      <c r="B100" s="91"/>
      <c r="C100" s="65" t="s">
        <v>90</v>
      </c>
      <c r="D100" s="67" t="s">
        <v>209</v>
      </c>
      <c r="E100" s="49">
        <f>E101</f>
        <v>112238</v>
      </c>
      <c r="F100" s="49">
        <f>F101</f>
        <v>78842</v>
      </c>
      <c r="G100" s="29">
        <f t="shared" si="12"/>
        <v>33396</v>
      </c>
    </row>
    <row r="101" spans="1:7" ht="27" customHeight="1" x14ac:dyDescent="0.25">
      <c r="A101" s="94" t="s">
        <v>172</v>
      </c>
      <c r="B101" s="95"/>
      <c r="C101" s="65" t="s">
        <v>90</v>
      </c>
      <c r="D101" s="67" t="s">
        <v>210</v>
      </c>
      <c r="E101" s="49">
        <v>112238</v>
      </c>
      <c r="F101" s="49">
        <v>78842</v>
      </c>
      <c r="G101" s="29">
        <f t="shared" si="12"/>
        <v>33396</v>
      </c>
    </row>
    <row r="102" spans="1:7" ht="37.5" hidden="1" customHeight="1" x14ac:dyDescent="0.25">
      <c r="A102" s="90" t="s">
        <v>435</v>
      </c>
      <c r="B102" s="91"/>
      <c r="C102" s="65" t="s">
        <v>90</v>
      </c>
      <c r="D102" s="67" t="s">
        <v>436</v>
      </c>
      <c r="E102" s="49"/>
      <c r="F102" s="49"/>
      <c r="G102" s="29">
        <f t="shared" si="12"/>
        <v>0</v>
      </c>
    </row>
    <row r="103" spans="1:7" ht="20.25" customHeight="1" x14ac:dyDescent="0.25">
      <c r="A103" s="92" t="s">
        <v>141</v>
      </c>
      <c r="B103" s="93"/>
      <c r="C103" s="65" t="s">
        <v>90</v>
      </c>
      <c r="D103" s="67" t="s">
        <v>211</v>
      </c>
      <c r="E103" s="49">
        <f>E104</f>
        <v>193200</v>
      </c>
      <c r="F103" s="49">
        <f>F104</f>
        <v>141850.70000000001</v>
      </c>
      <c r="G103" s="29">
        <f t="shared" si="12"/>
        <v>51349.299999999988</v>
      </c>
    </row>
    <row r="104" spans="1:7" ht="25.5" customHeight="1" x14ac:dyDescent="0.25">
      <c r="A104" s="92" t="s">
        <v>142</v>
      </c>
      <c r="B104" s="93"/>
      <c r="C104" s="65" t="s">
        <v>90</v>
      </c>
      <c r="D104" s="67" t="s">
        <v>212</v>
      </c>
      <c r="E104" s="49">
        <f>E105+E109+E113</f>
        <v>193200</v>
      </c>
      <c r="F104" s="49">
        <f>F105+F109+F113</f>
        <v>141850.70000000001</v>
      </c>
      <c r="G104" s="29">
        <f t="shared" si="12"/>
        <v>51349.299999999988</v>
      </c>
    </row>
    <row r="105" spans="1:7" ht="22.5" customHeight="1" x14ac:dyDescent="0.25">
      <c r="A105" s="90" t="s">
        <v>213</v>
      </c>
      <c r="B105" s="91"/>
      <c r="C105" s="65" t="s">
        <v>90</v>
      </c>
      <c r="D105" s="67" t="s">
        <v>214</v>
      </c>
      <c r="E105" s="49">
        <f>E106</f>
        <v>172500</v>
      </c>
      <c r="F105" s="49">
        <f>F106</f>
        <v>125256</v>
      </c>
      <c r="G105" s="29">
        <f t="shared" si="12"/>
        <v>47244</v>
      </c>
    </row>
    <row r="106" spans="1:7" ht="15" customHeight="1" x14ac:dyDescent="0.25">
      <c r="A106" s="90" t="s">
        <v>109</v>
      </c>
      <c r="B106" s="91"/>
      <c r="C106" s="65" t="s">
        <v>90</v>
      </c>
      <c r="D106" s="67" t="s">
        <v>215</v>
      </c>
      <c r="E106" s="49">
        <f t="shared" ref="E106:F106" si="14">E107</f>
        <v>172500</v>
      </c>
      <c r="F106" s="49">
        <f t="shared" si="14"/>
        <v>125256</v>
      </c>
      <c r="G106" s="29">
        <f t="shared" si="12"/>
        <v>47244</v>
      </c>
    </row>
    <row r="107" spans="1:7" ht="15" customHeight="1" x14ac:dyDescent="0.25">
      <c r="A107" s="90" t="s">
        <v>144</v>
      </c>
      <c r="B107" s="91"/>
      <c r="C107" s="65" t="s">
        <v>90</v>
      </c>
      <c r="D107" s="67" t="s">
        <v>216</v>
      </c>
      <c r="E107" s="49">
        <f>E108</f>
        <v>172500</v>
      </c>
      <c r="F107" s="49">
        <f>F108</f>
        <v>125256</v>
      </c>
      <c r="G107" s="29">
        <f t="shared" si="12"/>
        <v>47244</v>
      </c>
    </row>
    <row r="108" spans="1:7" ht="14.25" customHeight="1" x14ac:dyDescent="0.25">
      <c r="A108" s="90" t="s">
        <v>217</v>
      </c>
      <c r="B108" s="91"/>
      <c r="C108" s="65" t="s">
        <v>90</v>
      </c>
      <c r="D108" s="67" t="s">
        <v>218</v>
      </c>
      <c r="E108" s="49">
        <v>172500</v>
      </c>
      <c r="F108" s="49">
        <v>125256</v>
      </c>
      <c r="G108" s="29">
        <f t="shared" si="12"/>
        <v>47244</v>
      </c>
    </row>
    <row r="109" spans="1:7" s="8" customFormat="1" ht="33.75" customHeight="1" x14ac:dyDescent="0.25">
      <c r="A109" s="90" t="s">
        <v>430</v>
      </c>
      <c r="B109" s="91"/>
      <c r="C109" s="65" t="s">
        <v>90</v>
      </c>
      <c r="D109" s="67" t="s">
        <v>431</v>
      </c>
      <c r="E109" s="49">
        <f>E110</f>
        <v>2500</v>
      </c>
      <c r="F109" s="49">
        <f>F110</f>
        <v>1205.6099999999999</v>
      </c>
      <c r="G109" s="29">
        <f t="shared" si="12"/>
        <v>1294.3900000000001</v>
      </c>
    </row>
    <row r="110" spans="1:7" s="8" customFormat="1" ht="14.25" customHeight="1" x14ac:dyDescent="0.25">
      <c r="A110" s="90" t="s">
        <v>109</v>
      </c>
      <c r="B110" s="91"/>
      <c r="C110" s="65" t="s">
        <v>90</v>
      </c>
      <c r="D110" s="67" t="s">
        <v>432</v>
      </c>
      <c r="E110" s="49">
        <f t="shared" ref="E110:F111" si="15">E111</f>
        <v>2500</v>
      </c>
      <c r="F110" s="49">
        <f t="shared" si="15"/>
        <v>1205.6099999999999</v>
      </c>
      <c r="G110" s="29">
        <f t="shared" si="12"/>
        <v>1294.3900000000001</v>
      </c>
    </row>
    <row r="111" spans="1:7" s="8" customFormat="1" ht="14.25" customHeight="1" x14ac:dyDescent="0.25">
      <c r="A111" s="90" t="s">
        <v>144</v>
      </c>
      <c r="B111" s="91"/>
      <c r="C111" s="65" t="s">
        <v>90</v>
      </c>
      <c r="D111" s="67" t="s">
        <v>433</v>
      </c>
      <c r="E111" s="49">
        <f t="shared" si="15"/>
        <v>2500</v>
      </c>
      <c r="F111" s="49">
        <f t="shared" si="15"/>
        <v>1205.6099999999999</v>
      </c>
      <c r="G111" s="29">
        <f t="shared" si="12"/>
        <v>1294.3900000000001</v>
      </c>
    </row>
    <row r="112" spans="1:7" s="8" customFormat="1" ht="14.25" customHeight="1" x14ac:dyDescent="0.25">
      <c r="A112" s="90" t="s">
        <v>217</v>
      </c>
      <c r="B112" s="91"/>
      <c r="C112" s="65" t="s">
        <v>90</v>
      </c>
      <c r="D112" s="67" t="s">
        <v>434</v>
      </c>
      <c r="E112" s="49">
        <v>2500</v>
      </c>
      <c r="F112" s="49">
        <v>1205.6099999999999</v>
      </c>
      <c r="G112" s="29">
        <f t="shared" si="12"/>
        <v>1294.3900000000001</v>
      </c>
    </row>
    <row r="113" spans="1:7" ht="13.5" customHeight="1" x14ac:dyDescent="0.25">
      <c r="A113" s="90" t="s">
        <v>143</v>
      </c>
      <c r="B113" s="91"/>
      <c r="C113" s="65" t="s">
        <v>90</v>
      </c>
      <c r="D113" s="67" t="s">
        <v>219</v>
      </c>
      <c r="E113" s="49">
        <f>E114</f>
        <v>18200</v>
      </c>
      <c r="F113" s="49">
        <f>F114</f>
        <v>15389.09</v>
      </c>
      <c r="G113" s="29">
        <f t="shared" si="12"/>
        <v>2810.91</v>
      </c>
    </row>
    <row r="114" spans="1:7" ht="15" customHeight="1" x14ac:dyDescent="0.25">
      <c r="A114" s="90" t="s">
        <v>109</v>
      </c>
      <c r="B114" s="91"/>
      <c r="C114" s="65" t="s">
        <v>90</v>
      </c>
      <c r="D114" s="67" t="s">
        <v>220</v>
      </c>
      <c r="E114" s="49">
        <f>E115</f>
        <v>18200</v>
      </c>
      <c r="F114" s="49">
        <f>F115</f>
        <v>15389.09</v>
      </c>
      <c r="G114" s="29">
        <f t="shared" si="12"/>
        <v>2810.91</v>
      </c>
    </row>
    <row r="115" spans="1:7" ht="17.25" customHeight="1" x14ac:dyDescent="0.25">
      <c r="A115" s="90" t="s">
        <v>144</v>
      </c>
      <c r="B115" s="91"/>
      <c r="C115" s="65" t="s">
        <v>90</v>
      </c>
      <c r="D115" s="67" t="s">
        <v>221</v>
      </c>
      <c r="E115" s="49">
        <f>E118+E117</f>
        <v>18200</v>
      </c>
      <c r="F115" s="49">
        <f>F118+F117</f>
        <v>15389.09</v>
      </c>
      <c r="G115" s="29">
        <f t="shared" si="12"/>
        <v>2810.91</v>
      </c>
    </row>
    <row r="116" spans="1:7" ht="25.5" hidden="1" customHeight="1" x14ac:dyDescent="0.25">
      <c r="A116" s="90" t="s">
        <v>222</v>
      </c>
      <c r="B116" s="91"/>
      <c r="C116" s="65" t="s">
        <v>90</v>
      </c>
      <c r="D116" s="67" t="s">
        <v>223</v>
      </c>
      <c r="E116" s="49"/>
      <c r="F116" s="49"/>
      <c r="G116" s="29">
        <f t="shared" si="12"/>
        <v>0</v>
      </c>
    </row>
    <row r="117" spans="1:7" s="31" customFormat="1" ht="60" customHeight="1" x14ac:dyDescent="0.25">
      <c r="A117" s="90" t="s">
        <v>222</v>
      </c>
      <c r="B117" s="91"/>
      <c r="C117" s="30"/>
      <c r="D117" s="60" t="s">
        <v>223</v>
      </c>
      <c r="E117" s="49">
        <v>14689</v>
      </c>
      <c r="F117" s="49">
        <v>11878.59</v>
      </c>
      <c r="G117" s="29">
        <f t="shared" si="12"/>
        <v>2810.41</v>
      </c>
    </row>
    <row r="118" spans="1:7" ht="24.75" customHeight="1" x14ac:dyDescent="0.25">
      <c r="A118" s="90" t="s">
        <v>224</v>
      </c>
      <c r="B118" s="91"/>
      <c r="C118" s="65" t="s">
        <v>90</v>
      </c>
      <c r="D118" s="69" t="s">
        <v>576</v>
      </c>
      <c r="E118" s="49">
        <v>3511</v>
      </c>
      <c r="F118" s="49">
        <v>3510.5</v>
      </c>
      <c r="G118" s="29">
        <f t="shared" si="12"/>
        <v>0.5</v>
      </c>
    </row>
    <row r="119" spans="1:7" s="19" customFormat="1" ht="24.75" customHeight="1" x14ac:dyDescent="0.25">
      <c r="A119" s="90" t="s">
        <v>607</v>
      </c>
      <c r="B119" s="91"/>
      <c r="C119" s="18"/>
      <c r="D119" s="66" t="s">
        <v>608</v>
      </c>
      <c r="E119" s="49">
        <v>193000</v>
      </c>
      <c r="F119" s="49"/>
      <c r="G119" s="29">
        <f t="shared" si="12"/>
        <v>193000</v>
      </c>
    </row>
    <row r="120" spans="1:7" ht="30" customHeight="1" x14ac:dyDescent="0.25">
      <c r="A120" s="94" t="s">
        <v>409</v>
      </c>
      <c r="B120" s="95"/>
      <c r="C120" s="65" t="s">
        <v>90</v>
      </c>
      <c r="D120" s="67" t="s">
        <v>225</v>
      </c>
      <c r="E120" s="49">
        <f t="shared" ref="E120:E127" si="16">E121</f>
        <v>25000</v>
      </c>
      <c r="F120" s="49">
        <f t="shared" ref="F120:F127" si="17">F121</f>
        <v>19686.64</v>
      </c>
      <c r="G120" s="29">
        <f t="shared" si="12"/>
        <v>5313.3600000000006</v>
      </c>
    </row>
    <row r="121" spans="1:7" ht="27.75" customHeight="1" x14ac:dyDescent="0.25">
      <c r="A121" s="96" t="s">
        <v>410</v>
      </c>
      <c r="B121" s="97"/>
      <c r="C121" s="65" t="s">
        <v>90</v>
      </c>
      <c r="D121" s="67" t="s">
        <v>226</v>
      </c>
      <c r="E121" s="49">
        <f t="shared" si="16"/>
        <v>25000</v>
      </c>
      <c r="F121" s="49">
        <f t="shared" si="17"/>
        <v>19686.64</v>
      </c>
      <c r="G121" s="29">
        <f t="shared" si="12"/>
        <v>5313.3600000000006</v>
      </c>
    </row>
    <row r="122" spans="1:7" ht="33" customHeight="1" x14ac:dyDescent="0.25">
      <c r="A122" s="90" t="s">
        <v>227</v>
      </c>
      <c r="B122" s="91"/>
      <c r="C122" s="65" t="s">
        <v>90</v>
      </c>
      <c r="D122" s="67" t="s">
        <v>228</v>
      </c>
      <c r="E122" s="49">
        <f t="shared" si="16"/>
        <v>25000</v>
      </c>
      <c r="F122" s="49">
        <f t="shared" si="17"/>
        <v>19686.64</v>
      </c>
      <c r="G122" s="29">
        <f t="shared" si="12"/>
        <v>5313.3600000000006</v>
      </c>
    </row>
    <row r="123" spans="1:7" ht="48.75" customHeight="1" x14ac:dyDescent="0.25">
      <c r="A123" s="92" t="s">
        <v>136</v>
      </c>
      <c r="B123" s="93"/>
      <c r="C123" s="65" t="s">
        <v>90</v>
      </c>
      <c r="D123" s="67" t="s">
        <v>229</v>
      </c>
      <c r="E123" s="49">
        <f t="shared" si="16"/>
        <v>25000</v>
      </c>
      <c r="F123" s="49">
        <f t="shared" si="17"/>
        <v>19686.64</v>
      </c>
      <c r="G123" s="29">
        <f t="shared" si="12"/>
        <v>5313.3600000000006</v>
      </c>
    </row>
    <row r="124" spans="1:7" ht="64.5" customHeight="1" x14ac:dyDescent="0.25">
      <c r="A124" s="92" t="s">
        <v>137</v>
      </c>
      <c r="B124" s="93"/>
      <c r="C124" s="65" t="s">
        <v>90</v>
      </c>
      <c r="D124" s="67" t="s">
        <v>230</v>
      </c>
      <c r="E124" s="49">
        <f t="shared" si="16"/>
        <v>25000</v>
      </c>
      <c r="F124" s="49">
        <f t="shared" si="17"/>
        <v>19686.64</v>
      </c>
      <c r="G124" s="29">
        <f t="shared" si="12"/>
        <v>5313.3600000000006</v>
      </c>
    </row>
    <row r="125" spans="1:7" ht="28.5" customHeight="1" x14ac:dyDescent="0.25">
      <c r="A125" s="90" t="s">
        <v>138</v>
      </c>
      <c r="B125" s="91"/>
      <c r="C125" s="65" t="s">
        <v>90</v>
      </c>
      <c r="D125" s="67" t="s">
        <v>231</v>
      </c>
      <c r="E125" s="49">
        <f t="shared" si="16"/>
        <v>25000</v>
      </c>
      <c r="F125" s="49">
        <f t="shared" si="17"/>
        <v>19686.64</v>
      </c>
      <c r="G125" s="29">
        <f t="shared" si="12"/>
        <v>5313.3600000000006</v>
      </c>
    </row>
    <row r="126" spans="1:7" ht="15" customHeight="1" x14ac:dyDescent="0.25">
      <c r="A126" s="90" t="s">
        <v>109</v>
      </c>
      <c r="B126" s="91"/>
      <c r="C126" s="65" t="s">
        <v>90</v>
      </c>
      <c r="D126" s="67" t="s">
        <v>232</v>
      </c>
      <c r="E126" s="49">
        <f t="shared" si="16"/>
        <v>25000</v>
      </c>
      <c r="F126" s="49">
        <f t="shared" si="17"/>
        <v>19686.64</v>
      </c>
      <c r="G126" s="29">
        <f t="shared" si="12"/>
        <v>5313.3600000000006</v>
      </c>
    </row>
    <row r="127" spans="1:7" ht="17.25" customHeight="1" x14ac:dyDescent="0.25">
      <c r="A127" s="90" t="s">
        <v>139</v>
      </c>
      <c r="B127" s="91"/>
      <c r="C127" s="65" t="s">
        <v>90</v>
      </c>
      <c r="D127" s="67" t="s">
        <v>233</v>
      </c>
      <c r="E127" s="49">
        <f t="shared" si="16"/>
        <v>25000</v>
      </c>
      <c r="F127" s="49">
        <f t="shared" si="17"/>
        <v>19686.64</v>
      </c>
      <c r="G127" s="29">
        <f t="shared" si="12"/>
        <v>5313.3600000000006</v>
      </c>
    </row>
    <row r="128" spans="1:7" ht="13.5" customHeight="1" x14ac:dyDescent="0.25">
      <c r="A128" s="90" t="s">
        <v>162</v>
      </c>
      <c r="B128" s="91"/>
      <c r="C128" s="65" t="s">
        <v>90</v>
      </c>
      <c r="D128" s="67" t="s">
        <v>234</v>
      </c>
      <c r="E128" s="49">
        <v>25000</v>
      </c>
      <c r="F128" s="49">
        <v>19686.64</v>
      </c>
      <c r="G128" s="29">
        <f t="shared" si="12"/>
        <v>5313.3600000000006</v>
      </c>
    </row>
    <row r="129" spans="1:7" ht="15.75" customHeight="1" x14ac:dyDescent="0.25">
      <c r="A129" s="90" t="s">
        <v>235</v>
      </c>
      <c r="B129" s="91"/>
      <c r="C129" s="65" t="s">
        <v>90</v>
      </c>
      <c r="D129" s="67" t="s">
        <v>236</v>
      </c>
      <c r="E129" s="49">
        <f t="shared" ref="E129:F132" si="18">E130</f>
        <v>89267</v>
      </c>
      <c r="F129" s="49">
        <f t="shared" si="18"/>
        <v>66951</v>
      </c>
      <c r="G129" s="29">
        <f t="shared" si="12"/>
        <v>22316</v>
      </c>
    </row>
    <row r="130" spans="1:7" ht="24.75" customHeight="1" x14ac:dyDescent="0.25">
      <c r="A130" s="90" t="s">
        <v>237</v>
      </c>
      <c r="B130" s="91"/>
      <c r="C130" s="65" t="s">
        <v>90</v>
      </c>
      <c r="D130" s="67" t="s">
        <v>238</v>
      </c>
      <c r="E130" s="49">
        <f t="shared" si="18"/>
        <v>89267</v>
      </c>
      <c r="F130" s="49">
        <f t="shared" si="18"/>
        <v>66951</v>
      </c>
      <c r="G130" s="29">
        <f t="shared" si="12"/>
        <v>22316</v>
      </c>
    </row>
    <row r="131" spans="1:7" ht="27.75" customHeight="1" x14ac:dyDescent="0.25">
      <c r="A131" s="94" t="s">
        <v>409</v>
      </c>
      <c r="B131" s="95"/>
      <c r="C131" s="65" t="s">
        <v>90</v>
      </c>
      <c r="D131" s="67" t="s">
        <v>239</v>
      </c>
      <c r="E131" s="49">
        <f t="shared" si="18"/>
        <v>89267</v>
      </c>
      <c r="F131" s="49">
        <f t="shared" si="18"/>
        <v>66951</v>
      </c>
      <c r="G131" s="29">
        <f t="shared" si="12"/>
        <v>22316</v>
      </c>
    </row>
    <row r="132" spans="1:7" ht="27.75" customHeight="1" x14ac:dyDescent="0.25">
      <c r="A132" s="96" t="s">
        <v>410</v>
      </c>
      <c r="B132" s="97"/>
      <c r="C132" s="65" t="s">
        <v>90</v>
      </c>
      <c r="D132" s="67" t="s">
        <v>240</v>
      </c>
      <c r="E132" s="49">
        <f t="shared" si="18"/>
        <v>89267</v>
      </c>
      <c r="F132" s="49">
        <f t="shared" si="18"/>
        <v>66951</v>
      </c>
      <c r="G132" s="29">
        <f t="shared" si="12"/>
        <v>22316</v>
      </c>
    </row>
    <row r="133" spans="1:7" ht="44.25" customHeight="1" x14ac:dyDescent="0.25">
      <c r="A133" s="90" t="s">
        <v>241</v>
      </c>
      <c r="B133" s="91"/>
      <c r="C133" s="65" t="s">
        <v>90</v>
      </c>
      <c r="D133" s="67" t="s">
        <v>242</v>
      </c>
      <c r="E133" s="49">
        <f>E134+E144</f>
        <v>89267</v>
      </c>
      <c r="F133" s="49">
        <f>F134+F144</f>
        <v>66951</v>
      </c>
      <c r="G133" s="29">
        <f t="shared" si="12"/>
        <v>22316</v>
      </c>
    </row>
    <row r="134" spans="1:7" ht="113.25" customHeight="1" x14ac:dyDescent="0.25">
      <c r="A134" s="92" t="s">
        <v>103</v>
      </c>
      <c r="B134" s="93"/>
      <c r="C134" s="65" t="s">
        <v>90</v>
      </c>
      <c r="D134" s="67" t="s">
        <v>243</v>
      </c>
      <c r="E134" s="49">
        <f>E135+E140</f>
        <v>87267</v>
      </c>
      <c r="F134" s="49">
        <f>F135+F140</f>
        <v>66951</v>
      </c>
      <c r="G134" s="29">
        <f t="shared" si="12"/>
        <v>20316</v>
      </c>
    </row>
    <row r="135" spans="1:7" ht="33" customHeight="1" x14ac:dyDescent="0.25">
      <c r="A135" s="92" t="s">
        <v>105</v>
      </c>
      <c r="B135" s="93"/>
      <c r="C135" s="65" t="s">
        <v>90</v>
      </c>
      <c r="D135" s="67" t="s">
        <v>244</v>
      </c>
      <c r="E135" s="49">
        <f t="shared" ref="E135:F138" si="19">E136</f>
        <v>67020</v>
      </c>
      <c r="F135" s="49">
        <f t="shared" si="19"/>
        <v>50265</v>
      </c>
      <c r="G135" s="29">
        <f t="shared" si="12"/>
        <v>16755</v>
      </c>
    </row>
    <row r="136" spans="1:7" ht="33" customHeight="1" x14ac:dyDescent="0.25">
      <c r="A136" s="90" t="s">
        <v>107</v>
      </c>
      <c r="B136" s="91"/>
      <c r="C136" s="65" t="s">
        <v>90</v>
      </c>
      <c r="D136" s="67" t="s">
        <v>245</v>
      </c>
      <c r="E136" s="49">
        <f t="shared" si="19"/>
        <v>67020</v>
      </c>
      <c r="F136" s="49">
        <f t="shared" si="19"/>
        <v>50265</v>
      </c>
      <c r="G136" s="29">
        <f t="shared" ref="G136:G199" si="20">E136-F136</f>
        <v>16755</v>
      </c>
    </row>
    <row r="137" spans="1:7" ht="16.5" customHeight="1" x14ac:dyDescent="0.25">
      <c r="A137" s="90" t="s">
        <v>109</v>
      </c>
      <c r="B137" s="91"/>
      <c r="C137" s="65" t="s">
        <v>90</v>
      </c>
      <c r="D137" s="67" t="s">
        <v>246</v>
      </c>
      <c r="E137" s="49">
        <f t="shared" si="19"/>
        <v>67020</v>
      </c>
      <c r="F137" s="49">
        <f t="shared" si="19"/>
        <v>50265</v>
      </c>
      <c r="G137" s="29">
        <f t="shared" si="20"/>
        <v>16755</v>
      </c>
    </row>
    <row r="138" spans="1:7" ht="21.75" customHeight="1" x14ac:dyDescent="0.25">
      <c r="A138" s="90" t="s">
        <v>111</v>
      </c>
      <c r="B138" s="91"/>
      <c r="C138" s="65" t="s">
        <v>90</v>
      </c>
      <c r="D138" s="67" t="s">
        <v>247</v>
      </c>
      <c r="E138" s="49">
        <f t="shared" si="19"/>
        <v>67020</v>
      </c>
      <c r="F138" s="49">
        <f t="shared" si="19"/>
        <v>50265</v>
      </c>
      <c r="G138" s="29">
        <f t="shared" si="20"/>
        <v>16755</v>
      </c>
    </row>
    <row r="139" spans="1:7" ht="18.75" customHeight="1" x14ac:dyDescent="0.25">
      <c r="A139" s="90" t="s">
        <v>113</v>
      </c>
      <c r="B139" s="91"/>
      <c r="C139" s="65" t="s">
        <v>90</v>
      </c>
      <c r="D139" s="67" t="s">
        <v>248</v>
      </c>
      <c r="E139" s="49">
        <v>67020</v>
      </c>
      <c r="F139" s="49">
        <v>50265</v>
      </c>
      <c r="G139" s="29">
        <f t="shared" si="20"/>
        <v>16755</v>
      </c>
    </row>
    <row r="140" spans="1:7" ht="71.25" customHeight="1" x14ac:dyDescent="0.25">
      <c r="A140" s="90" t="s">
        <v>115</v>
      </c>
      <c r="B140" s="91"/>
      <c r="C140" s="65" t="s">
        <v>90</v>
      </c>
      <c r="D140" s="67" t="s">
        <v>249</v>
      </c>
      <c r="E140" s="49">
        <f t="shared" ref="E140:F142" si="21">E141</f>
        <v>20247</v>
      </c>
      <c r="F140" s="49">
        <f t="shared" si="21"/>
        <v>16686</v>
      </c>
      <c r="G140" s="29">
        <f t="shared" si="20"/>
        <v>3561</v>
      </c>
    </row>
    <row r="141" spans="1:7" ht="18.75" customHeight="1" x14ac:dyDescent="0.25">
      <c r="A141" s="90" t="s">
        <v>109</v>
      </c>
      <c r="B141" s="91"/>
      <c r="C141" s="65" t="s">
        <v>90</v>
      </c>
      <c r="D141" s="67" t="s">
        <v>250</v>
      </c>
      <c r="E141" s="49">
        <f t="shared" si="21"/>
        <v>20247</v>
      </c>
      <c r="F141" s="49">
        <f t="shared" si="21"/>
        <v>16686</v>
      </c>
      <c r="G141" s="29">
        <f t="shared" si="20"/>
        <v>3561</v>
      </c>
    </row>
    <row r="142" spans="1:7" ht="27" customHeight="1" x14ac:dyDescent="0.25">
      <c r="A142" s="90" t="s">
        <v>111</v>
      </c>
      <c r="B142" s="91"/>
      <c r="C142" s="65" t="s">
        <v>90</v>
      </c>
      <c r="D142" s="67" t="s">
        <v>251</v>
      </c>
      <c r="E142" s="49">
        <f t="shared" si="21"/>
        <v>20247</v>
      </c>
      <c r="F142" s="49">
        <f t="shared" si="21"/>
        <v>16686</v>
      </c>
      <c r="G142" s="29">
        <f t="shared" si="20"/>
        <v>3561</v>
      </c>
    </row>
    <row r="143" spans="1:7" ht="26.25" customHeight="1" x14ac:dyDescent="0.25">
      <c r="A143" s="90" t="s">
        <v>119</v>
      </c>
      <c r="B143" s="91"/>
      <c r="C143" s="65" t="s">
        <v>90</v>
      </c>
      <c r="D143" s="67" t="s">
        <v>252</v>
      </c>
      <c r="E143" s="49">
        <v>20247</v>
      </c>
      <c r="F143" s="49">
        <v>16686</v>
      </c>
      <c r="G143" s="29">
        <f t="shared" si="20"/>
        <v>3561</v>
      </c>
    </row>
    <row r="144" spans="1:7" s="8" customFormat="1" ht="26.25" customHeight="1" x14ac:dyDescent="0.25">
      <c r="A144" s="90" t="s">
        <v>167</v>
      </c>
      <c r="B144" s="91"/>
      <c r="C144" s="65" t="s">
        <v>90</v>
      </c>
      <c r="D144" s="67" t="s">
        <v>450</v>
      </c>
      <c r="E144" s="49">
        <f>E145</f>
        <v>2000</v>
      </c>
      <c r="F144" s="49">
        <f>F145</f>
        <v>0</v>
      </c>
      <c r="G144" s="29">
        <f t="shared" si="20"/>
        <v>2000</v>
      </c>
    </row>
    <row r="145" spans="1:7" s="8" customFormat="1" ht="26.25" customHeight="1" x14ac:dyDescent="0.25">
      <c r="A145" s="90" t="s">
        <v>169</v>
      </c>
      <c r="B145" s="91"/>
      <c r="C145" s="65" t="s">
        <v>90</v>
      </c>
      <c r="D145" s="67" t="s">
        <v>451</v>
      </c>
      <c r="E145" s="49">
        <f>E146</f>
        <v>2000</v>
      </c>
      <c r="F145" s="49">
        <f>F146</f>
        <v>0</v>
      </c>
      <c r="G145" s="29">
        <f t="shared" si="20"/>
        <v>2000</v>
      </c>
    </row>
    <row r="146" spans="1:7" s="8" customFormat="1" ht="39.75" customHeight="1" x14ac:dyDescent="0.25">
      <c r="A146" s="94" t="s">
        <v>172</v>
      </c>
      <c r="B146" s="95"/>
      <c r="C146" s="65" t="s">
        <v>90</v>
      </c>
      <c r="D146" s="69" t="s">
        <v>577</v>
      </c>
      <c r="E146" s="49">
        <v>2000</v>
      </c>
      <c r="F146" s="49">
        <v>0</v>
      </c>
      <c r="G146" s="29">
        <f t="shared" si="20"/>
        <v>2000</v>
      </c>
    </row>
    <row r="147" spans="1:7" s="8" customFormat="1" ht="38.25" customHeight="1" x14ac:dyDescent="0.25">
      <c r="A147" s="90" t="s">
        <v>443</v>
      </c>
      <c r="B147" s="91"/>
      <c r="C147" s="65" t="s">
        <v>90</v>
      </c>
      <c r="D147" s="67" t="s">
        <v>446</v>
      </c>
      <c r="E147" s="49">
        <f>E155</f>
        <v>10000</v>
      </c>
      <c r="F147" s="49">
        <f>F155</f>
        <v>0</v>
      </c>
      <c r="G147" s="29">
        <f t="shared" si="20"/>
        <v>10000</v>
      </c>
    </row>
    <row r="148" spans="1:7" s="8" customFormat="1" ht="24.95" hidden="1" customHeight="1" x14ac:dyDescent="0.25">
      <c r="A148" s="90" t="s">
        <v>409</v>
      </c>
      <c r="B148" s="91"/>
      <c r="C148" s="65" t="s">
        <v>90</v>
      </c>
      <c r="D148" s="67" t="s">
        <v>447</v>
      </c>
      <c r="E148" s="49"/>
      <c r="F148" s="49"/>
      <c r="G148" s="29">
        <f t="shared" si="20"/>
        <v>0</v>
      </c>
    </row>
    <row r="149" spans="1:7" s="8" customFormat="1" ht="69" hidden="1" customHeight="1" x14ac:dyDescent="0.25">
      <c r="A149" s="90" t="s">
        <v>444</v>
      </c>
      <c r="B149" s="91"/>
      <c r="C149" s="65" t="s">
        <v>90</v>
      </c>
      <c r="D149" s="67" t="s">
        <v>448</v>
      </c>
      <c r="E149" s="49"/>
      <c r="F149" s="49"/>
      <c r="G149" s="29">
        <f t="shared" si="20"/>
        <v>0</v>
      </c>
    </row>
    <row r="150" spans="1:7" s="8" customFormat="1" ht="24.95" hidden="1" customHeight="1" x14ac:dyDescent="0.25">
      <c r="A150" s="90" t="s">
        <v>109</v>
      </c>
      <c r="B150" s="91"/>
      <c r="C150" s="65" t="s">
        <v>90</v>
      </c>
      <c r="D150" s="67" t="s">
        <v>449</v>
      </c>
      <c r="E150" s="49"/>
      <c r="F150" s="49"/>
      <c r="G150" s="29">
        <f t="shared" si="20"/>
        <v>0</v>
      </c>
    </row>
    <row r="151" spans="1:7" s="8" customFormat="1" ht="24.95" hidden="1" customHeight="1" x14ac:dyDescent="0.25">
      <c r="A151" s="90" t="s">
        <v>138</v>
      </c>
      <c r="B151" s="91"/>
      <c r="C151" s="65" t="s">
        <v>90</v>
      </c>
      <c r="D151" s="67" t="s">
        <v>467</v>
      </c>
      <c r="E151" s="49"/>
      <c r="F151" s="49"/>
      <c r="G151" s="29">
        <f t="shared" si="20"/>
        <v>0</v>
      </c>
    </row>
    <row r="152" spans="1:7" s="8" customFormat="1" ht="24.95" hidden="1" customHeight="1" x14ac:dyDescent="0.25">
      <c r="A152" s="90" t="s">
        <v>167</v>
      </c>
      <c r="B152" s="91"/>
      <c r="C152" s="65" t="s">
        <v>90</v>
      </c>
      <c r="D152" s="67" t="s">
        <v>452</v>
      </c>
      <c r="E152" s="49"/>
      <c r="F152" s="49"/>
      <c r="G152" s="29">
        <f t="shared" si="20"/>
        <v>0</v>
      </c>
    </row>
    <row r="153" spans="1:7" s="8" customFormat="1" ht="24.95" hidden="1" customHeight="1" x14ac:dyDescent="0.25">
      <c r="A153" s="90" t="s">
        <v>169</v>
      </c>
      <c r="B153" s="91"/>
      <c r="C153" s="65" t="s">
        <v>90</v>
      </c>
      <c r="D153" s="67" t="s">
        <v>453</v>
      </c>
      <c r="E153" s="49"/>
      <c r="F153" s="49"/>
      <c r="G153" s="29">
        <f t="shared" si="20"/>
        <v>0</v>
      </c>
    </row>
    <row r="154" spans="1:7" s="8" customFormat="1" ht="24.95" hidden="1" customHeight="1" x14ac:dyDescent="0.25">
      <c r="A154" s="90" t="s">
        <v>445</v>
      </c>
      <c r="B154" s="91"/>
      <c r="C154" s="65" t="s">
        <v>90</v>
      </c>
      <c r="D154" s="67" t="s">
        <v>454</v>
      </c>
      <c r="E154" s="49"/>
      <c r="F154" s="49"/>
      <c r="G154" s="29">
        <f t="shared" si="20"/>
        <v>0</v>
      </c>
    </row>
    <row r="155" spans="1:7" s="8" customFormat="1" ht="24.95" customHeight="1" x14ac:dyDescent="0.25">
      <c r="A155" s="90" t="s">
        <v>455</v>
      </c>
      <c r="B155" s="91"/>
      <c r="C155" s="65" t="s">
        <v>90</v>
      </c>
      <c r="D155" s="68" t="s">
        <v>460</v>
      </c>
      <c r="E155" s="49">
        <f t="shared" ref="E155:F158" si="22">E156</f>
        <v>10000</v>
      </c>
      <c r="F155" s="49">
        <f t="shared" si="22"/>
        <v>0</v>
      </c>
      <c r="G155" s="29">
        <f t="shared" si="20"/>
        <v>10000</v>
      </c>
    </row>
    <row r="156" spans="1:7" s="8" customFormat="1" ht="95.25" customHeight="1" x14ac:dyDescent="0.25">
      <c r="A156" s="90" t="s">
        <v>456</v>
      </c>
      <c r="B156" s="91"/>
      <c r="C156" s="65" t="s">
        <v>90</v>
      </c>
      <c r="D156" s="68" t="s">
        <v>461</v>
      </c>
      <c r="E156" s="49">
        <f t="shared" si="22"/>
        <v>10000</v>
      </c>
      <c r="F156" s="49">
        <f t="shared" si="22"/>
        <v>0</v>
      </c>
      <c r="G156" s="29">
        <f t="shared" si="20"/>
        <v>10000</v>
      </c>
    </row>
    <row r="157" spans="1:7" s="8" customFormat="1" ht="180.75" customHeight="1" x14ac:dyDescent="0.25">
      <c r="A157" s="90" t="s">
        <v>457</v>
      </c>
      <c r="B157" s="91"/>
      <c r="C157" s="65" t="s">
        <v>90</v>
      </c>
      <c r="D157" s="68" t="s">
        <v>462</v>
      </c>
      <c r="E157" s="49">
        <f t="shared" si="22"/>
        <v>10000</v>
      </c>
      <c r="F157" s="49">
        <f t="shared" si="22"/>
        <v>0</v>
      </c>
      <c r="G157" s="29">
        <f t="shared" si="20"/>
        <v>10000</v>
      </c>
    </row>
    <row r="158" spans="1:7" s="8" customFormat="1" ht="36.75" customHeight="1" x14ac:dyDescent="0.25">
      <c r="A158" s="90" t="s">
        <v>458</v>
      </c>
      <c r="B158" s="91"/>
      <c r="C158" s="65" t="s">
        <v>90</v>
      </c>
      <c r="D158" s="68" t="s">
        <v>463</v>
      </c>
      <c r="E158" s="49">
        <f t="shared" si="22"/>
        <v>10000</v>
      </c>
      <c r="F158" s="49">
        <f t="shared" si="22"/>
        <v>0</v>
      </c>
      <c r="G158" s="29">
        <f t="shared" si="20"/>
        <v>10000</v>
      </c>
    </row>
    <row r="159" spans="1:7" s="8" customFormat="1" ht="52.5" customHeight="1" x14ac:dyDescent="0.25">
      <c r="A159" s="90" t="s">
        <v>459</v>
      </c>
      <c r="B159" s="91"/>
      <c r="C159" s="65" t="s">
        <v>90</v>
      </c>
      <c r="D159" s="68" t="s">
        <v>464</v>
      </c>
      <c r="E159" s="49">
        <f>E164</f>
        <v>10000</v>
      </c>
      <c r="F159" s="49">
        <f>F164</f>
        <v>0</v>
      </c>
      <c r="G159" s="29">
        <f t="shared" si="20"/>
        <v>10000</v>
      </c>
    </row>
    <row r="160" spans="1:7" s="8" customFormat="1" ht="24.95" hidden="1" customHeight="1" x14ac:dyDescent="0.25">
      <c r="A160" s="90" t="s">
        <v>109</v>
      </c>
      <c r="B160" s="91"/>
      <c r="C160" s="65" t="s">
        <v>90</v>
      </c>
      <c r="D160" s="68" t="s">
        <v>465</v>
      </c>
      <c r="E160" s="49"/>
      <c r="F160" s="49"/>
      <c r="G160" s="29">
        <f t="shared" si="20"/>
        <v>0</v>
      </c>
    </row>
    <row r="161" spans="1:7" s="8" customFormat="1" ht="24.95" hidden="1" customHeight="1" x14ac:dyDescent="0.25">
      <c r="A161" s="90" t="s">
        <v>138</v>
      </c>
      <c r="B161" s="91"/>
      <c r="C161" s="65" t="s">
        <v>90</v>
      </c>
      <c r="D161" s="68" t="s">
        <v>468</v>
      </c>
      <c r="E161" s="49"/>
      <c r="F161" s="49"/>
      <c r="G161" s="29">
        <f t="shared" si="20"/>
        <v>0</v>
      </c>
    </row>
    <row r="162" spans="1:7" s="8" customFormat="1" ht="24.95" hidden="1" customHeight="1" x14ac:dyDescent="0.25">
      <c r="A162" s="90" t="s">
        <v>139</v>
      </c>
      <c r="B162" s="91"/>
      <c r="C162" s="65" t="s">
        <v>90</v>
      </c>
      <c r="D162" s="68" t="s">
        <v>466</v>
      </c>
      <c r="E162" s="49"/>
      <c r="F162" s="49"/>
      <c r="G162" s="29">
        <f t="shared" si="20"/>
        <v>0</v>
      </c>
    </row>
    <row r="163" spans="1:7" s="8" customFormat="1" ht="24.95" hidden="1" customHeight="1" x14ac:dyDescent="0.25">
      <c r="A163" s="90" t="s">
        <v>441</v>
      </c>
      <c r="B163" s="91"/>
      <c r="C163" s="65" t="s">
        <v>90</v>
      </c>
      <c r="D163" s="68" t="s">
        <v>469</v>
      </c>
      <c r="E163" s="49"/>
      <c r="F163" s="49"/>
      <c r="G163" s="29">
        <f t="shared" si="20"/>
        <v>0</v>
      </c>
    </row>
    <row r="164" spans="1:7" s="8" customFormat="1" ht="24.95" customHeight="1" x14ac:dyDescent="0.25">
      <c r="A164" s="90" t="s">
        <v>167</v>
      </c>
      <c r="B164" s="91"/>
      <c r="C164" s="65" t="s">
        <v>90</v>
      </c>
      <c r="D164" s="68" t="s">
        <v>470</v>
      </c>
      <c r="E164" s="49">
        <f>E165</f>
        <v>10000</v>
      </c>
      <c r="F164" s="49">
        <f>F165</f>
        <v>0</v>
      </c>
      <c r="G164" s="29">
        <f t="shared" si="20"/>
        <v>10000</v>
      </c>
    </row>
    <row r="165" spans="1:7" s="8" customFormat="1" ht="24.95" customHeight="1" x14ac:dyDescent="0.25">
      <c r="A165" s="90" t="s">
        <v>169</v>
      </c>
      <c r="B165" s="91"/>
      <c r="C165" s="65" t="s">
        <v>90</v>
      </c>
      <c r="D165" s="68" t="s">
        <v>471</v>
      </c>
      <c r="E165" s="49">
        <f>E166</f>
        <v>10000</v>
      </c>
      <c r="F165" s="49">
        <f>F166</f>
        <v>0</v>
      </c>
      <c r="G165" s="29">
        <f t="shared" si="20"/>
        <v>10000</v>
      </c>
    </row>
    <row r="166" spans="1:7" s="8" customFormat="1" ht="24.95" customHeight="1" x14ac:dyDescent="0.25">
      <c r="A166" s="90" t="s">
        <v>445</v>
      </c>
      <c r="B166" s="91"/>
      <c r="C166" s="65" t="s">
        <v>90</v>
      </c>
      <c r="D166" s="68" t="s">
        <v>472</v>
      </c>
      <c r="E166" s="49">
        <v>10000</v>
      </c>
      <c r="F166" s="49">
        <v>0</v>
      </c>
      <c r="G166" s="29">
        <f t="shared" si="20"/>
        <v>10000</v>
      </c>
    </row>
    <row r="167" spans="1:7" ht="18" customHeight="1" x14ac:dyDescent="0.25">
      <c r="A167" s="90" t="s">
        <v>253</v>
      </c>
      <c r="B167" s="91"/>
      <c r="C167" s="65" t="s">
        <v>90</v>
      </c>
      <c r="D167" s="67" t="s">
        <v>254</v>
      </c>
      <c r="E167" s="49">
        <f t="shared" ref="E167:E177" si="23">E168</f>
        <v>3000</v>
      </c>
      <c r="F167" s="49">
        <f t="shared" ref="F167:F177" si="24">F168</f>
        <v>0</v>
      </c>
      <c r="G167" s="29">
        <f t="shared" si="20"/>
        <v>3000</v>
      </c>
    </row>
    <row r="168" spans="1:7" ht="28.5" customHeight="1" x14ac:dyDescent="0.25">
      <c r="A168" s="90" t="s">
        <v>255</v>
      </c>
      <c r="B168" s="91"/>
      <c r="C168" s="65" t="s">
        <v>90</v>
      </c>
      <c r="D168" s="67" t="s">
        <v>256</v>
      </c>
      <c r="E168" s="49">
        <f t="shared" si="23"/>
        <v>3000</v>
      </c>
      <c r="F168" s="49">
        <f t="shared" si="24"/>
        <v>0</v>
      </c>
      <c r="G168" s="29">
        <f t="shared" si="20"/>
        <v>3000</v>
      </c>
    </row>
    <row r="169" spans="1:7" ht="28.5" customHeight="1" x14ac:dyDescent="0.25">
      <c r="A169" s="94" t="s">
        <v>409</v>
      </c>
      <c r="B169" s="95"/>
      <c r="C169" s="65" t="s">
        <v>90</v>
      </c>
      <c r="D169" s="67" t="s">
        <v>257</v>
      </c>
      <c r="E169" s="49">
        <f t="shared" si="23"/>
        <v>3000</v>
      </c>
      <c r="F169" s="49">
        <f t="shared" si="24"/>
        <v>0</v>
      </c>
      <c r="G169" s="29">
        <f t="shared" si="20"/>
        <v>3000</v>
      </c>
    </row>
    <row r="170" spans="1:7" ht="33" customHeight="1" x14ac:dyDescent="0.25">
      <c r="A170" s="96" t="s">
        <v>410</v>
      </c>
      <c r="B170" s="97"/>
      <c r="C170" s="65" t="s">
        <v>90</v>
      </c>
      <c r="D170" s="67" t="s">
        <v>258</v>
      </c>
      <c r="E170" s="49">
        <f t="shared" si="23"/>
        <v>3000</v>
      </c>
      <c r="F170" s="49">
        <f t="shared" si="24"/>
        <v>0</v>
      </c>
      <c r="G170" s="29">
        <f t="shared" si="20"/>
        <v>3000</v>
      </c>
    </row>
    <row r="171" spans="1:7" ht="72" customHeight="1" x14ac:dyDescent="0.25">
      <c r="A171" s="94" t="s">
        <v>578</v>
      </c>
      <c r="B171" s="95"/>
      <c r="C171" s="65" t="s">
        <v>90</v>
      </c>
      <c r="D171" s="69" t="s">
        <v>580</v>
      </c>
      <c r="E171" s="49">
        <f t="shared" si="23"/>
        <v>3000</v>
      </c>
      <c r="F171" s="49">
        <f t="shared" si="24"/>
        <v>0</v>
      </c>
      <c r="G171" s="29">
        <f t="shared" si="20"/>
        <v>3000</v>
      </c>
    </row>
    <row r="172" spans="1:7" s="13" customFormat="1" ht="111.75" customHeight="1" x14ac:dyDescent="0.25">
      <c r="A172" s="94" t="s">
        <v>579</v>
      </c>
      <c r="B172" s="95"/>
      <c r="C172" s="12"/>
      <c r="D172" s="66" t="s">
        <v>581</v>
      </c>
      <c r="E172" s="49">
        <f t="shared" si="23"/>
        <v>3000</v>
      </c>
      <c r="F172" s="49">
        <f t="shared" si="24"/>
        <v>0</v>
      </c>
      <c r="G172" s="29">
        <f t="shared" si="20"/>
        <v>3000</v>
      </c>
    </row>
    <row r="173" spans="1:7" ht="33" customHeight="1" x14ac:dyDescent="0.25">
      <c r="A173" s="92" t="s">
        <v>136</v>
      </c>
      <c r="B173" s="93"/>
      <c r="C173" s="65" t="s">
        <v>90</v>
      </c>
      <c r="D173" s="69" t="s">
        <v>582</v>
      </c>
      <c r="E173" s="49">
        <f t="shared" si="23"/>
        <v>3000</v>
      </c>
      <c r="F173" s="49">
        <f t="shared" si="24"/>
        <v>0</v>
      </c>
      <c r="G173" s="29">
        <f t="shared" si="20"/>
        <v>3000</v>
      </c>
    </row>
    <row r="174" spans="1:7" ht="33" customHeight="1" x14ac:dyDescent="0.25">
      <c r="A174" s="92" t="s">
        <v>137</v>
      </c>
      <c r="B174" s="93"/>
      <c r="C174" s="65" t="s">
        <v>90</v>
      </c>
      <c r="D174" s="69" t="s">
        <v>583</v>
      </c>
      <c r="E174" s="49">
        <f t="shared" si="23"/>
        <v>3000</v>
      </c>
      <c r="F174" s="49">
        <f t="shared" si="24"/>
        <v>0</v>
      </c>
      <c r="G174" s="29">
        <f t="shared" si="20"/>
        <v>3000</v>
      </c>
    </row>
    <row r="175" spans="1:7" ht="25.5" customHeight="1" x14ac:dyDescent="0.25">
      <c r="A175" s="90" t="s">
        <v>138</v>
      </c>
      <c r="B175" s="91"/>
      <c r="C175" s="65" t="s">
        <v>90</v>
      </c>
      <c r="D175" s="69" t="s">
        <v>584</v>
      </c>
      <c r="E175" s="49">
        <f t="shared" si="23"/>
        <v>3000</v>
      </c>
      <c r="F175" s="49">
        <f t="shared" si="24"/>
        <v>0</v>
      </c>
      <c r="G175" s="29">
        <f t="shared" si="20"/>
        <v>3000</v>
      </c>
    </row>
    <row r="176" spans="1:7" ht="18.75" customHeight="1" x14ac:dyDescent="0.25">
      <c r="A176" s="90" t="s">
        <v>109</v>
      </c>
      <c r="B176" s="91"/>
      <c r="C176" s="65" t="s">
        <v>90</v>
      </c>
      <c r="D176" s="69" t="s">
        <v>585</v>
      </c>
      <c r="E176" s="49">
        <f t="shared" si="23"/>
        <v>3000</v>
      </c>
      <c r="F176" s="49">
        <f t="shared" si="24"/>
        <v>0</v>
      </c>
      <c r="G176" s="29">
        <f t="shared" si="20"/>
        <v>3000</v>
      </c>
    </row>
    <row r="177" spans="1:7" ht="15.75" customHeight="1" x14ac:dyDescent="0.25">
      <c r="A177" s="90" t="s">
        <v>139</v>
      </c>
      <c r="B177" s="91"/>
      <c r="C177" s="65" t="s">
        <v>90</v>
      </c>
      <c r="D177" s="69" t="s">
        <v>586</v>
      </c>
      <c r="E177" s="49">
        <f t="shared" si="23"/>
        <v>3000</v>
      </c>
      <c r="F177" s="49">
        <f t="shared" si="24"/>
        <v>0</v>
      </c>
      <c r="G177" s="29">
        <f t="shared" si="20"/>
        <v>3000</v>
      </c>
    </row>
    <row r="178" spans="1:7" ht="32.25" customHeight="1" x14ac:dyDescent="0.25">
      <c r="A178" s="90" t="s">
        <v>621</v>
      </c>
      <c r="B178" s="91"/>
      <c r="C178" s="65" t="s">
        <v>90</v>
      </c>
      <c r="D178" s="69" t="s">
        <v>622</v>
      </c>
      <c r="E178" s="49">
        <v>3000</v>
      </c>
      <c r="F178" s="49">
        <v>0</v>
      </c>
      <c r="G178" s="29">
        <f t="shared" si="20"/>
        <v>3000</v>
      </c>
    </row>
    <row r="179" spans="1:7" ht="16.5" customHeight="1" x14ac:dyDescent="0.25">
      <c r="A179" s="90" t="s">
        <v>259</v>
      </c>
      <c r="B179" s="91"/>
      <c r="C179" s="65" t="s">
        <v>90</v>
      </c>
      <c r="D179" s="67" t="s">
        <v>260</v>
      </c>
      <c r="E179" s="49">
        <f>E217</f>
        <v>4537026</v>
      </c>
      <c r="F179" s="49">
        <f>F217</f>
        <v>3807694.67</v>
      </c>
      <c r="G179" s="29">
        <f t="shared" si="20"/>
        <v>729331.33000000007</v>
      </c>
    </row>
    <row r="180" spans="1:7" ht="12" hidden="1" customHeight="1" x14ac:dyDescent="0.25">
      <c r="A180" s="90" t="s">
        <v>261</v>
      </c>
      <c r="B180" s="91"/>
      <c r="C180" s="65" t="s">
        <v>90</v>
      </c>
      <c r="D180" s="67" t="s">
        <v>262</v>
      </c>
      <c r="E180" s="49"/>
      <c r="F180" s="49"/>
      <c r="G180" s="29">
        <f t="shared" si="20"/>
        <v>0</v>
      </c>
    </row>
    <row r="181" spans="1:7" ht="103.5" hidden="1" customHeight="1" x14ac:dyDescent="0.25">
      <c r="A181" s="94" t="s">
        <v>473</v>
      </c>
      <c r="B181" s="95"/>
      <c r="C181" s="65" t="s">
        <v>90</v>
      </c>
      <c r="D181" s="67" t="s">
        <v>263</v>
      </c>
      <c r="E181" s="49"/>
      <c r="F181" s="49"/>
      <c r="G181" s="29">
        <f t="shared" si="20"/>
        <v>0</v>
      </c>
    </row>
    <row r="182" spans="1:7" ht="135" hidden="1" customHeight="1" x14ac:dyDescent="0.25">
      <c r="A182" s="96" t="s">
        <v>474</v>
      </c>
      <c r="B182" s="97"/>
      <c r="C182" s="65" t="s">
        <v>90</v>
      </c>
      <c r="D182" s="67" t="s">
        <v>264</v>
      </c>
      <c r="E182" s="49"/>
      <c r="F182" s="49"/>
      <c r="G182" s="29">
        <f t="shared" si="20"/>
        <v>0</v>
      </c>
    </row>
    <row r="183" spans="1:7" ht="71.25" hidden="1" customHeight="1" x14ac:dyDescent="0.25">
      <c r="A183" s="90" t="s">
        <v>475</v>
      </c>
      <c r="B183" s="91"/>
      <c r="C183" s="65" t="s">
        <v>90</v>
      </c>
      <c r="D183" s="67" t="s">
        <v>265</v>
      </c>
      <c r="E183" s="49"/>
      <c r="F183" s="49"/>
      <c r="G183" s="29">
        <f t="shared" si="20"/>
        <v>0</v>
      </c>
    </row>
    <row r="184" spans="1:7" ht="39.75" hidden="1" customHeight="1" x14ac:dyDescent="0.25">
      <c r="A184" s="92" t="s">
        <v>136</v>
      </c>
      <c r="B184" s="93"/>
      <c r="C184" s="65" t="s">
        <v>90</v>
      </c>
      <c r="D184" s="67" t="s">
        <v>266</v>
      </c>
      <c r="E184" s="49"/>
      <c r="F184" s="49"/>
      <c r="G184" s="29">
        <f t="shared" si="20"/>
        <v>0</v>
      </c>
    </row>
    <row r="185" spans="1:7" ht="48.75" hidden="1" customHeight="1" x14ac:dyDescent="0.25">
      <c r="A185" s="92" t="s">
        <v>137</v>
      </c>
      <c r="B185" s="93"/>
      <c r="C185" s="65" t="s">
        <v>90</v>
      </c>
      <c r="D185" s="67" t="s">
        <v>267</v>
      </c>
      <c r="E185" s="49"/>
      <c r="F185" s="49"/>
      <c r="G185" s="29">
        <f t="shared" si="20"/>
        <v>0</v>
      </c>
    </row>
    <row r="186" spans="1:7" ht="25.5" hidden="1" customHeight="1" x14ac:dyDescent="0.25">
      <c r="A186" s="90" t="s">
        <v>138</v>
      </c>
      <c r="B186" s="91"/>
      <c r="C186" s="65" t="s">
        <v>90</v>
      </c>
      <c r="D186" s="67" t="s">
        <v>268</v>
      </c>
      <c r="E186" s="49"/>
      <c r="F186" s="49"/>
      <c r="G186" s="29">
        <f t="shared" si="20"/>
        <v>0</v>
      </c>
    </row>
    <row r="187" spans="1:7" ht="15.75" hidden="1" customHeight="1" x14ac:dyDescent="0.25">
      <c r="A187" s="90" t="s">
        <v>109</v>
      </c>
      <c r="B187" s="91"/>
      <c r="C187" s="65" t="s">
        <v>90</v>
      </c>
      <c r="D187" s="67" t="s">
        <v>269</v>
      </c>
      <c r="E187" s="49"/>
      <c r="F187" s="49"/>
      <c r="G187" s="29">
        <f t="shared" si="20"/>
        <v>0</v>
      </c>
    </row>
    <row r="188" spans="1:7" ht="15.75" hidden="1" customHeight="1" x14ac:dyDescent="0.25">
      <c r="A188" s="90" t="s">
        <v>139</v>
      </c>
      <c r="B188" s="91"/>
      <c r="C188" s="65" t="s">
        <v>90</v>
      </c>
      <c r="D188" s="67" t="s">
        <v>270</v>
      </c>
      <c r="E188" s="49"/>
      <c r="F188" s="49"/>
      <c r="G188" s="29">
        <f t="shared" si="20"/>
        <v>0</v>
      </c>
    </row>
    <row r="189" spans="1:7" ht="26.25" hidden="1" customHeight="1" x14ac:dyDescent="0.25">
      <c r="A189" s="90" t="s">
        <v>160</v>
      </c>
      <c r="B189" s="91"/>
      <c r="C189" s="65" t="s">
        <v>90</v>
      </c>
      <c r="D189" s="67" t="s">
        <v>271</v>
      </c>
      <c r="E189" s="49"/>
      <c r="F189" s="49"/>
      <c r="G189" s="29">
        <f t="shared" si="20"/>
        <v>0</v>
      </c>
    </row>
    <row r="190" spans="1:7" s="8" customFormat="1" ht="26.25" hidden="1" customHeight="1" x14ac:dyDescent="0.25">
      <c r="A190" s="90" t="s">
        <v>167</v>
      </c>
      <c r="B190" s="91"/>
      <c r="C190" s="65" t="s">
        <v>90</v>
      </c>
      <c r="D190" s="67" t="s">
        <v>480</v>
      </c>
      <c r="E190" s="49"/>
      <c r="F190" s="49"/>
      <c r="G190" s="29">
        <f t="shared" si="20"/>
        <v>0</v>
      </c>
    </row>
    <row r="191" spans="1:7" s="8" customFormat="1" ht="26.25" hidden="1" customHeight="1" x14ac:dyDescent="0.25">
      <c r="A191" s="90" t="s">
        <v>476</v>
      </c>
      <c r="B191" s="91"/>
      <c r="C191" s="65" t="s">
        <v>90</v>
      </c>
      <c r="D191" s="67" t="s">
        <v>479</v>
      </c>
      <c r="E191" s="49"/>
      <c r="F191" s="49"/>
      <c r="G191" s="29">
        <f t="shared" si="20"/>
        <v>0</v>
      </c>
    </row>
    <row r="192" spans="1:7" s="8" customFormat="1" ht="26.25" hidden="1" customHeight="1" x14ac:dyDescent="0.25">
      <c r="A192" s="90" t="s">
        <v>169</v>
      </c>
      <c r="B192" s="91"/>
      <c r="C192" s="65" t="s">
        <v>90</v>
      </c>
      <c r="D192" s="67" t="s">
        <v>478</v>
      </c>
      <c r="E192" s="49"/>
      <c r="F192" s="49"/>
      <c r="G192" s="29">
        <f t="shared" si="20"/>
        <v>0</v>
      </c>
    </row>
    <row r="193" spans="1:7" s="8" customFormat="1" ht="26.25" hidden="1" customHeight="1" x14ac:dyDescent="0.25">
      <c r="A193" s="90" t="s">
        <v>445</v>
      </c>
      <c r="B193" s="91"/>
      <c r="C193" s="65" t="s">
        <v>90</v>
      </c>
      <c r="D193" s="67" t="s">
        <v>477</v>
      </c>
      <c r="E193" s="49"/>
      <c r="F193" s="49"/>
      <c r="G193" s="29">
        <f t="shared" si="20"/>
        <v>0</v>
      </c>
    </row>
    <row r="194" spans="1:7" ht="51" hidden="1" customHeight="1" x14ac:dyDescent="0.25">
      <c r="A194" s="90" t="s">
        <v>272</v>
      </c>
      <c r="B194" s="91"/>
      <c r="C194" s="65" t="s">
        <v>90</v>
      </c>
      <c r="D194" s="67" t="s">
        <v>273</v>
      </c>
      <c r="E194" s="49"/>
      <c r="F194" s="49"/>
      <c r="G194" s="29">
        <f t="shared" si="20"/>
        <v>0</v>
      </c>
    </row>
    <row r="195" spans="1:7" ht="38.25" hidden="1" customHeight="1" x14ac:dyDescent="0.25">
      <c r="A195" s="92" t="s">
        <v>136</v>
      </c>
      <c r="B195" s="93"/>
      <c r="C195" s="65" t="s">
        <v>90</v>
      </c>
      <c r="D195" s="67" t="s">
        <v>274</v>
      </c>
      <c r="E195" s="49"/>
      <c r="F195" s="49"/>
      <c r="G195" s="29">
        <f t="shared" si="20"/>
        <v>0</v>
      </c>
    </row>
    <row r="196" spans="1:7" ht="33" hidden="1" customHeight="1" x14ac:dyDescent="0.25">
      <c r="A196" s="92" t="s">
        <v>137</v>
      </c>
      <c r="B196" s="93"/>
      <c r="C196" s="65" t="s">
        <v>90</v>
      </c>
      <c r="D196" s="67" t="s">
        <v>275</v>
      </c>
      <c r="E196" s="49"/>
      <c r="F196" s="49"/>
      <c r="G196" s="29">
        <f t="shared" si="20"/>
        <v>0</v>
      </c>
    </row>
    <row r="197" spans="1:7" ht="25.5" hidden="1" customHeight="1" x14ac:dyDescent="0.25">
      <c r="A197" s="90" t="s">
        <v>138</v>
      </c>
      <c r="B197" s="91"/>
      <c r="C197" s="65" t="s">
        <v>90</v>
      </c>
      <c r="D197" s="67" t="s">
        <v>276</v>
      </c>
      <c r="E197" s="49"/>
      <c r="F197" s="49"/>
      <c r="G197" s="29">
        <f t="shared" si="20"/>
        <v>0</v>
      </c>
    </row>
    <row r="198" spans="1:7" ht="15.75" hidden="1" customHeight="1" x14ac:dyDescent="0.25">
      <c r="A198" s="90" t="s">
        <v>109</v>
      </c>
      <c r="B198" s="91"/>
      <c r="C198" s="65" t="s">
        <v>90</v>
      </c>
      <c r="D198" s="67" t="s">
        <v>277</v>
      </c>
      <c r="E198" s="49"/>
      <c r="F198" s="49"/>
      <c r="G198" s="29">
        <f t="shared" si="20"/>
        <v>0</v>
      </c>
    </row>
    <row r="199" spans="1:7" ht="19.5" hidden="1" customHeight="1" x14ac:dyDescent="0.25">
      <c r="A199" s="90" t="s">
        <v>139</v>
      </c>
      <c r="B199" s="91"/>
      <c r="C199" s="65" t="s">
        <v>90</v>
      </c>
      <c r="D199" s="67" t="s">
        <v>278</v>
      </c>
      <c r="E199" s="49"/>
      <c r="F199" s="49"/>
      <c r="G199" s="29">
        <f t="shared" si="20"/>
        <v>0</v>
      </c>
    </row>
    <row r="200" spans="1:7" ht="16.5" hidden="1" customHeight="1" x14ac:dyDescent="0.25">
      <c r="A200" s="90" t="s">
        <v>140</v>
      </c>
      <c r="B200" s="91"/>
      <c r="C200" s="65" t="s">
        <v>90</v>
      </c>
      <c r="D200" s="67" t="s">
        <v>279</v>
      </c>
      <c r="E200" s="49"/>
      <c r="F200" s="49"/>
      <c r="G200" s="29">
        <f t="shared" ref="G200:G263" si="25">E200-F200</f>
        <v>0</v>
      </c>
    </row>
    <row r="201" spans="1:7" ht="26.25" hidden="1" customHeight="1" x14ac:dyDescent="0.25">
      <c r="A201" s="90" t="s">
        <v>160</v>
      </c>
      <c r="B201" s="91"/>
      <c r="C201" s="65" t="s">
        <v>90</v>
      </c>
      <c r="D201" s="67" t="s">
        <v>280</v>
      </c>
      <c r="E201" s="49"/>
      <c r="F201" s="49"/>
      <c r="G201" s="29">
        <f t="shared" si="25"/>
        <v>0</v>
      </c>
    </row>
    <row r="202" spans="1:7" s="8" customFormat="1" ht="26.25" hidden="1" customHeight="1" x14ac:dyDescent="0.25">
      <c r="A202" s="90" t="s">
        <v>162</v>
      </c>
      <c r="B202" s="91"/>
      <c r="C202" s="65" t="s">
        <v>90</v>
      </c>
      <c r="D202" s="67" t="s">
        <v>481</v>
      </c>
      <c r="E202" s="49"/>
      <c r="F202" s="49"/>
      <c r="G202" s="29">
        <f t="shared" si="25"/>
        <v>0</v>
      </c>
    </row>
    <row r="203" spans="1:7" ht="27" hidden="1" customHeight="1" x14ac:dyDescent="0.25">
      <c r="A203" s="92" t="s">
        <v>141</v>
      </c>
      <c r="B203" s="93"/>
      <c r="C203" s="65" t="s">
        <v>90</v>
      </c>
      <c r="D203" s="67" t="s">
        <v>281</v>
      </c>
      <c r="E203" s="49"/>
      <c r="F203" s="49"/>
      <c r="G203" s="29">
        <f t="shared" si="25"/>
        <v>0</v>
      </c>
    </row>
    <row r="204" spans="1:7" ht="24" hidden="1" customHeight="1" x14ac:dyDescent="0.25">
      <c r="A204" s="92" t="s">
        <v>142</v>
      </c>
      <c r="B204" s="93"/>
      <c r="C204" s="65" t="s">
        <v>90</v>
      </c>
      <c r="D204" s="67" t="s">
        <v>282</v>
      </c>
      <c r="E204" s="49"/>
      <c r="F204" s="49"/>
      <c r="G204" s="29">
        <f t="shared" si="25"/>
        <v>0</v>
      </c>
    </row>
    <row r="205" spans="1:7" ht="24.75" hidden="1" customHeight="1" x14ac:dyDescent="0.25">
      <c r="A205" s="90" t="s">
        <v>213</v>
      </c>
      <c r="B205" s="91"/>
      <c r="C205" s="65" t="s">
        <v>90</v>
      </c>
      <c r="D205" s="67" t="s">
        <v>283</v>
      </c>
      <c r="E205" s="49"/>
      <c r="F205" s="49"/>
      <c r="G205" s="29">
        <f t="shared" si="25"/>
        <v>0</v>
      </c>
    </row>
    <row r="206" spans="1:7" ht="16.5" hidden="1" customHeight="1" x14ac:dyDescent="0.25">
      <c r="A206" s="90" t="s">
        <v>109</v>
      </c>
      <c r="B206" s="91"/>
      <c r="C206" s="65" t="s">
        <v>90</v>
      </c>
      <c r="D206" s="67" t="s">
        <v>284</v>
      </c>
      <c r="E206" s="49"/>
      <c r="F206" s="49"/>
      <c r="G206" s="29">
        <f t="shared" si="25"/>
        <v>0</v>
      </c>
    </row>
    <row r="207" spans="1:7" ht="16.5" hidden="1" customHeight="1" x14ac:dyDescent="0.25">
      <c r="A207" s="90" t="s">
        <v>144</v>
      </c>
      <c r="B207" s="91"/>
      <c r="C207" s="65" t="s">
        <v>90</v>
      </c>
      <c r="D207" s="67" t="s">
        <v>285</v>
      </c>
      <c r="E207" s="49"/>
      <c r="F207" s="49"/>
      <c r="G207" s="29">
        <f t="shared" si="25"/>
        <v>0</v>
      </c>
    </row>
    <row r="208" spans="1:7" ht="16.5" hidden="1" customHeight="1" x14ac:dyDescent="0.25">
      <c r="A208" s="90" t="s">
        <v>217</v>
      </c>
      <c r="B208" s="91"/>
      <c r="C208" s="65" t="s">
        <v>90</v>
      </c>
      <c r="D208" s="67" t="s">
        <v>286</v>
      </c>
      <c r="E208" s="49"/>
      <c r="F208" s="49"/>
      <c r="G208" s="29">
        <f t="shared" si="25"/>
        <v>0</v>
      </c>
    </row>
    <row r="209" spans="1:7" ht="13.5" hidden="1" customHeight="1" x14ac:dyDescent="0.25">
      <c r="A209" s="90" t="s">
        <v>287</v>
      </c>
      <c r="B209" s="91"/>
      <c r="C209" s="65" t="s">
        <v>90</v>
      </c>
      <c r="D209" s="67" t="s">
        <v>288</v>
      </c>
      <c r="E209" s="49"/>
      <c r="F209" s="49"/>
      <c r="G209" s="29">
        <f t="shared" si="25"/>
        <v>0</v>
      </c>
    </row>
    <row r="210" spans="1:7" ht="12.75" hidden="1" customHeight="1" x14ac:dyDescent="0.25">
      <c r="A210" s="90" t="s">
        <v>109</v>
      </c>
      <c r="B210" s="91"/>
      <c r="C210" s="65" t="s">
        <v>90</v>
      </c>
      <c r="D210" s="67" t="s">
        <v>289</v>
      </c>
      <c r="E210" s="49"/>
      <c r="F210" s="49"/>
      <c r="G210" s="29">
        <f t="shared" si="25"/>
        <v>0</v>
      </c>
    </row>
    <row r="211" spans="1:7" ht="17.25" hidden="1" customHeight="1" x14ac:dyDescent="0.25">
      <c r="A211" s="90" t="s">
        <v>144</v>
      </c>
      <c r="B211" s="91"/>
      <c r="C211" s="65" t="s">
        <v>90</v>
      </c>
      <c r="D211" s="67" t="s">
        <v>290</v>
      </c>
      <c r="E211" s="49"/>
      <c r="F211" s="49"/>
      <c r="G211" s="29">
        <f t="shared" si="25"/>
        <v>0</v>
      </c>
    </row>
    <row r="212" spans="1:7" ht="15.75" hidden="1" customHeight="1" x14ac:dyDescent="0.25">
      <c r="A212" s="90" t="s">
        <v>217</v>
      </c>
      <c r="B212" s="91"/>
      <c r="C212" s="65" t="s">
        <v>90</v>
      </c>
      <c r="D212" s="67" t="s">
        <v>291</v>
      </c>
      <c r="E212" s="49"/>
      <c r="F212" s="49"/>
      <c r="G212" s="29">
        <f t="shared" si="25"/>
        <v>0</v>
      </c>
    </row>
    <row r="213" spans="1:7" ht="15" hidden="1" customHeight="1" x14ac:dyDescent="0.25">
      <c r="A213" s="90" t="s">
        <v>143</v>
      </c>
      <c r="B213" s="91"/>
      <c r="C213" s="65" t="s">
        <v>90</v>
      </c>
      <c r="D213" s="67" t="s">
        <v>292</v>
      </c>
      <c r="E213" s="49"/>
      <c r="F213" s="49"/>
      <c r="G213" s="29">
        <f t="shared" si="25"/>
        <v>0</v>
      </c>
    </row>
    <row r="214" spans="1:7" ht="15" hidden="1" customHeight="1" x14ac:dyDescent="0.25">
      <c r="A214" s="90" t="s">
        <v>109</v>
      </c>
      <c r="B214" s="91"/>
      <c r="C214" s="65" t="s">
        <v>90</v>
      </c>
      <c r="D214" s="67" t="s">
        <v>293</v>
      </c>
      <c r="E214" s="49"/>
      <c r="F214" s="49"/>
      <c r="G214" s="29">
        <f t="shared" si="25"/>
        <v>0</v>
      </c>
    </row>
    <row r="215" spans="1:7" ht="17.25" hidden="1" customHeight="1" x14ac:dyDescent="0.25">
      <c r="A215" s="90" t="s">
        <v>144</v>
      </c>
      <c r="B215" s="91"/>
      <c r="C215" s="65" t="s">
        <v>90</v>
      </c>
      <c r="D215" s="67" t="s">
        <v>294</v>
      </c>
      <c r="E215" s="49"/>
      <c r="F215" s="49"/>
      <c r="G215" s="29">
        <f t="shared" si="25"/>
        <v>0</v>
      </c>
    </row>
    <row r="216" spans="1:7" ht="51.75" hidden="1" customHeight="1" x14ac:dyDescent="0.25">
      <c r="A216" s="90" t="s">
        <v>222</v>
      </c>
      <c r="B216" s="91"/>
      <c r="C216" s="65" t="s">
        <v>90</v>
      </c>
      <c r="D216" s="67" t="s">
        <v>295</v>
      </c>
      <c r="E216" s="49"/>
      <c r="F216" s="49"/>
      <c r="G216" s="29">
        <f t="shared" si="25"/>
        <v>0</v>
      </c>
    </row>
    <row r="217" spans="1:7" ht="12.75" customHeight="1" x14ac:dyDescent="0.25">
      <c r="A217" s="90" t="s">
        <v>296</v>
      </c>
      <c r="B217" s="91"/>
      <c r="C217" s="65" t="s">
        <v>90</v>
      </c>
      <c r="D217" s="67" t="s">
        <v>297</v>
      </c>
      <c r="E217" s="49">
        <f>E218+E265+E284</f>
        <v>4537026</v>
      </c>
      <c r="F217" s="49">
        <f>F218+F265+F284</f>
        <v>3807694.67</v>
      </c>
      <c r="G217" s="29">
        <f t="shared" si="25"/>
        <v>729331.33000000007</v>
      </c>
    </row>
    <row r="218" spans="1:7" ht="108.75" customHeight="1" x14ac:dyDescent="0.25">
      <c r="A218" s="94" t="s">
        <v>482</v>
      </c>
      <c r="B218" s="95"/>
      <c r="C218" s="65" t="s">
        <v>90</v>
      </c>
      <c r="D218" s="67" t="s">
        <v>298</v>
      </c>
      <c r="E218" s="49">
        <f>E219</f>
        <v>2985158</v>
      </c>
      <c r="F218" s="49">
        <f>F219</f>
        <v>2265195.67</v>
      </c>
      <c r="G218" s="29">
        <f t="shared" si="25"/>
        <v>719962.33000000007</v>
      </c>
    </row>
    <row r="219" spans="1:7" ht="128.25" customHeight="1" x14ac:dyDescent="0.25">
      <c r="A219" s="96" t="s">
        <v>483</v>
      </c>
      <c r="B219" s="97"/>
      <c r="C219" s="65" t="s">
        <v>90</v>
      </c>
      <c r="D219" s="67" t="s">
        <v>299</v>
      </c>
      <c r="E219" s="49">
        <f>E220+E251+E234</f>
        <v>2985158</v>
      </c>
      <c r="F219" s="49">
        <f>F220+F251+F234</f>
        <v>2265195.67</v>
      </c>
      <c r="G219" s="29">
        <f t="shared" si="25"/>
        <v>719962.33000000007</v>
      </c>
    </row>
    <row r="220" spans="1:7" s="10" customFormat="1" ht="57.75" customHeight="1" x14ac:dyDescent="0.25">
      <c r="A220" s="96" t="s">
        <v>486</v>
      </c>
      <c r="B220" s="97"/>
      <c r="C220" s="65" t="s">
        <v>90</v>
      </c>
      <c r="D220" s="67" t="s">
        <v>485</v>
      </c>
      <c r="E220" s="49">
        <f t="shared" ref="E220:F223" si="26">E221</f>
        <v>215700</v>
      </c>
      <c r="F220" s="49">
        <f t="shared" si="26"/>
        <v>175712.27</v>
      </c>
      <c r="G220" s="29">
        <f t="shared" si="25"/>
        <v>39987.73000000001</v>
      </c>
    </row>
    <row r="221" spans="1:7" s="10" customFormat="1" ht="39.75" customHeight="1" x14ac:dyDescent="0.25">
      <c r="A221" s="96" t="s">
        <v>484</v>
      </c>
      <c r="B221" s="97"/>
      <c r="C221" s="65" t="s">
        <v>90</v>
      </c>
      <c r="D221" s="67" t="s">
        <v>487</v>
      </c>
      <c r="E221" s="49">
        <f t="shared" si="26"/>
        <v>215700</v>
      </c>
      <c r="F221" s="49">
        <f t="shared" si="26"/>
        <v>175712.27</v>
      </c>
      <c r="G221" s="29">
        <f t="shared" si="25"/>
        <v>39987.73000000001</v>
      </c>
    </row>
    <row r="222" spans="1:7" s="10" customFormat="1" ht="38.25" customHeight="1" x14ac:dyDescent="0.25">
      <c r="A222" s="96" t="s">
        <v>136</v>
      </c>
      <c r="B222" s="97"/>
      <c r="C222" s="65" t="s">
        <v>90</v>
      </c>
      <c r="D222" s="67" t="s">
        <v>488</v>
      </c>
      <c r="E222" s="49">
        <f t="shared" si="26"/>
        <v>215700</v>
      </c>
      <c r="F222" s="49">
        <f t="shared" si="26"/>
        <v>175712.27</v>
      </c>
      <c r="G222" s="29">
        <f t="shared" si="25"/>
        <v>39987.73000000001</v>
      </c>
    </row>
    <row r="223" spans="1:7" s="10" customFormat="1" ht="45.75" customHeight="1" x14ac:dyDescent="0.25">
      <c r="A223" s="96" t="s">
        <v>137</v>
      </c>
      <c r="B223" s="97"/>
      <c r="C223" s="65" t="s">
        <v>90</v>
      </c>
      <c r="D223" s="67" t="s">
        <v>489</v>
      </c>
      <c r="E223" s="49">
        <f t="shared" si="26"/>
        <v>215700</v>
      </c>
      <c r="F223" s="49">
        <f t="shared" si="26"/>
        <v>175712.27</v>
      </c>
      <c r="G223" s="29">
        <f t="shared" si="25"/>
        <v>39987.73000000001</v>
      </c>
    </row>
    <row r="224" spans="1:7" s="10" customFormat="1" ht="24.95" customHeight="1" x14ac:dyDescent="0.25">
      <c r="A224" s="96" t="s">
        <v>138</v>
      </c>
      <c r="B224" s="97"/>
      <c r="C224" s="65" t="s">
        <v>90</v>
      </c>
      <c r="D224" s="67" t="s">
        <v>490</v>
      </c>
      <c r="E224" s="49">
        <f>E225+E229</f>
        <v>215700</v>
      </c>
      <c r="F224" s="49">
        <f>F225+F229</f>
        <v>175712.27</v>
      </c>
      <c r="G224" s="29">
        <f t="shared" si="25"/>
        <v>39987.73000000001</v>
      </c>
    </row>
    <row r="225" spans="1:7" s="10" customFormat="1" ht="24.95" customHeight="1" x14ac:dyDescent="0.25">
      <c r="A225" s="96" t="s">
        <v>109</v>
      </c>
      <c r="B225" s="97"/>
      <c r="C225" s="65" t="s">
        <v>90</v>
      </c>
      <c r="D225" s="67" t="s">
        <v>491</v>
      </c>
      <c r="E225" s="49">
        <f>E226</f>
        <v>170000</v>
      </c>
      <c r="F225" s="49">
        <f>F226</f>
        <v>139974.76999999999</v>
      </c>
      <c r="G225" s="29">
        <f t="shared" si="25"/>
        <v>30025.23000000001</v>
      </c>
    </row>
    <row r="226" spans="1:7" s="10" customFormat="1" ht="24.95" customHeight="1" x14ac:dyDescent="0.25">
      <c r="A226" s="96" t="s">
        <v>139</v>
      </c>
      <c r="B226" s="97"/>
      <c r="C226" s="65" t="s">
        <v>90</v>
      </c>
      <c r="D226" s="67" t="s">
        <v>492</v>
      </c>
      <c r="E226" s="49">
        <f>E227+E228</f>
        <v>170000</v>
      </c>
      <c r="F226" s="49">
        <f>F227+F228</f>
        <v>139974.76999999999</v>
      </c>
      <c r="G226" s="29">
        <f t="shared" si="25"/>
        <v>30025.23000000001</v>
      </c>
    </row>
    <row r="227" spans="1:7" s="10" customFormat="1" ht="24.95" customHeight="1" x14ac:dyDescent="0.25">
      <c r="A227" s="96" t="s">
        <v>160</v>
      </c>
      <c r="B227" s="97"/>
      <c r="C227" s="65" t="s">
        <v>90</v>
      </c>
      <c r="D227" s="67" t="s">
        <v>493</v>
      </c>
      <c r="E227" s="49">
        <v>168800</v>
      </c>
      <c r="F227" s="49">
        <v>138777.18</v>
      </c>
      <c r="G227" s="29">
        <f t="shared" si="25"/>
        <v>30022.820000000007</v>
      </c>
    </row>
    <row r="228" spans="1:7" s="10" customFormat="1" ht="24.95" customHeight="1" x14ac:dyDescent="0.25">
      <c r="A228" s="96" t="s">
        <v>437</v>
      </c>
      <c r="B228" s="97"/>
      <c r="C228" s="65" t="s">
        <v>90</v>
      </c>
      <c r="D228" s="67" t="s">
        <v>494</v>
      </c>
      <c r="E228" s="49">
        <v>1200</v>
      </c>
      <c r="F228" s="49">
        <v>1197.5899999999999</v>
      </c>
      <c r="G228" s="29">
        <f t="shared" si="25"/>
        <v>2.4100000000000819</v>
      </c>
    </row>
    <row r="229" spans="1:7" s="10" customFormat="1" ht="24.95" customHeight="1" x14ac:dyDescent="0.25">
      <c r="A229" s="90" t="s">
        <v>167</v>
      </c>
      <c r="B229" s="91"/>
      <c r="C229" s="65" t="s">
        <v>90</v>
      </c>
      <c r="D229" s="67" t="s">
        <v>495</v>
      </c>
      <c r="E229" s="49">
        <f>E230</f>
        <v>45700</v>
      </c>
      <c r="F229" s="49">
        <f>F230+F233</f>
        <v>35737.5</v>
      </c>
      <c r="G229" s="29">
        <f t="shared" si="25"/>
        <v>9962.5</v>
      </c>
    </row>
    <row r="230" spans="1:7" s="10" customFormat="1" ht="24.95" customHeight="1" x14ac:dyDescent="0.25">
      <c r="A230" s="90" t="s">
        <v>169</v>
      </c>
      <c r="B230" s="91"/>
      <c r="C230" s="65" t="s">
        <v>90</v>
      </c>
      <c r="D230" s="67" t="s">
        <v>496</v>
      </c>
      <c r="E230" s="49">
        <f>E231+E233</f>
        <v>45700</v>
      </c>
      <c r="F230" s="49">
        <f>F231</f>
        <v>35217.5</v>
      </c>
      <c r="G230" s="29">
        <f t="shared" si="25"/>
        <v>10482.5</v>
      </c>
    </row>
    <row r="231" spans="1:7" s="10" customFormat="1" ht="24.95" customHeight="1" x14ac:dyDescent="0.25">
      <c r="A231" s="90" t="s">
        <v>429</v>
      </c>
      <c r="B231" s="91"/>
      <c r="C231" s="65" t="s">
        <v>90</v>
      </c>
      <c r="D231" s="67" t="s">
        <v>497</v>
      </c>
      <c r="E231" s="49">
        <v>44700</v>
      </c>
      <c r="F231" s="49">
        <v>35217.5</v>
      </c>
      <c r="G231" s="29">
        <f t="shared" si="25"/>
        <v>9482.5</v>
      </c>
    </row>
    <row r="232" spans="1:7" s="10" customFormat="1" ht="24.95" hidden="1" customHeight="1" x14ac:dyDescent="0.25">
      <c r="A232" s="96" t="s">
        <v>445</v>
      </c>
      <c r="B232" s="97"/>
      <c r="C232" s="65" t="s">
        <v>90</v>
      </c>
      <c r="D232" s="67" t="s">
        <v>498</v>
      </c>
      <c r="E232" s="49"/>
      <c r="F232" s="49"/>
      <c r="G232" s="29">
        <f t="shared" si="25"/>
        <v>0</v>
      </c>
    </row>
    <row r="233" spans="1:7" s="31" customFormat="1" ht="24.95" customHeight="1" x14ac:dyDescent="0.25">
      <c r="A233" s="96" t="s">
        <v>445</v>
      </c>
      <c r="B233" s="97"/>
      <c r="C233" s="30"/>
      <c r="D233" s="60" t="s">
        <v>498</v>
      </c>
      <c r="E233" s="49">
        <v>1000</v>
      </c>
      <c r="F233" s="49">
        <v>520</v>
      </c>
      <c r="G233" s="29">
        <f t="shared" si="25"/>
        <v>480</v>
      </c>
    </row>
    <row r="234" spans="1:7" s="10" customFormat="1" ht="24.95" customHeight="1" x14ac:dyDescent="0.25">
      <c r="A234" s="96" t="s">
        <v>499</v>
      </c>
      <c r="B234" s="97"/>
      <c r="C234" s="65" t="s">
        <v>90</v>
      </c>
      <c r="D234" s="67" t="s">
        <v>500</v>
      </c>
      <c r="E234" s="49">
        <f>E235</f>
        <v>603000</v>
      </c>
      <c r="F234" s="49">
        <f>F235</f>
        <v>308997.15999999997</v>
      </c>
      <c r="G234" s="29">
        <f t="shared" si="25"/>
        <v>294002.84000000003</v>
      </c>
    </row>
    <row r="235" spans="1:7" ht="23.25" customHeight="1" x14ac:dyDescent="0.25">
      <c r="A235" s="90" t="s">
        <v>300</v>
      </c>
      <c r="B235" s="91"/>
      <c r="C235" s="65" t="s">
        <v>90</v>
      </c>
      <c r="D235" s="67" t="s">
        <v>301</v>
      </c>
      <c r="E235" s="49">
        <f>E236+E247</f>
        <v>603000</v>
      </c>
      <c r="F235" s="49">
        <f>F236+F247</f>
        <v>308997.15999999997</v>
      </c>
      <c r="G235" s="29">
        <f t="shared" si="25"/>
        <v>294002.84000000003</v>
      </c>
    </row>
    <row r="236" spans="1:7" ht="33" customHeight="1" x14ac:dyDescent="0.25">
      <c r="A236" s="92" t="s">
        <v>136</v>
      </c>
      <c r="B236" s="93"/>
      <c r="C236" s="65" t="s">
        <v>90</v>
      </c>
      <c r="D236" s="67" t="s">
        <v>302</v>
      </c>
      <c r="E236" s="49">
        <f>E237</f>
        <v>63000</v>
      </c>
      <c r="F236" s="49">
        <f>F237</f>
        <v>39833.5</v>
      </c>
      <c r="G236" s="29">
        <f t="shared" si="25"/>
        <v>23166.5</v>
      </c>
    </row>
    <row r="237" spans="1:7" ht="33" customHeight="1" x14ac:dyDescent="0.25">
      <c r="A237" s="92" t="s">
        <v>137</v>
      </c>
      <c r="B237" s="93"/>
      <c r="C237" s="65" t="s">
        <v>90</v>
      </c>
      <c r="D237" s="67" t="s">
        <v>303</v>
      </c>
      <c r="E237" s="49">
        <f>E238</f>
        <v>63000</v>
      </c>
      <c r="F237" s="49">
        <f>F238</f>
        <v>39833.5</v>
      </c>
      <c r="G237" s="29">
        <f t="shared" si="25"/>
        <v>23166.5</v>
      </c>
    </row>
    <row r="238" spans="1:7" ht="23.25" customHeight="1" x14ac:dyDescent="0.25">
      <c r="A238" s="90" t="s">
        <v>138</v>
      </c>
      <c r="B238" s="91"/>
      <c r="C238" s="65" t="s">
        <v>90</v>
      </c>
      <c r="D238" s="67" t="s">
        <v>304</v>
      </c>
      <c r="E238" s="49">
        <f>E239+E244</f>
        <v>63000</v>
      </c>
      <c r="F238" s="49">
        <f>F239+F244</f>
        <v>39833.5</v>
      </c>
      <c r="G238" s="29">
        <f t="shared" si="25"/>
        <v>23166.5</v>
      </c>
    </row>
    <row r="239" spans="1:7" ht="16.5" customHeight="1" x14ac:dyDescent="0.25">
      <c r="A239" s="90" t="s">
        <v>109</v>
      </c>
      <c r="B239" s="91"/>
      <c r="C239" s="65" t="s">
        <v>90</v>
      </c>
      <c r="D239" s="67" t="s">
        <v>305</v>
      </c>
      <c r="E239" s="49">
        <f>E240</f>
        <v>25000</v>
      </c>
      <c r="F239" s="49">
        <f>F240</f>
        <v>16977</v>
      </c>
      <c r="G239" s="29">
        <f t="shared" si="25"/>
        <v>8023</v>
      </c>
    </row>
    <row r="240" spans="1:7" ht="18" customHeight="1" x14ac:dyDescent="0.25">
      <c r="A240" s="90" t="s">
        <v>139</v>
      </c>
      <c r="B240" s="91"/>
      <c r="C240" s="65" t="s">
        <v>90</v>
      </c>
      <c r="D240" s="67" t="s">
        <v>306</v>
      </c>
      <c r="E240" s="49">
        <f>E242</f>
        <v>25000</v>
      </c>
      <c r="F240" s="49">
        <f>F242</f>
        <v>16977</v>
      </c>
      <c r="G240" s="29">
        <f t="shared" si="25"/>
        <v>8023</v>
      </c>
    </row>
    <row r="241" spans="1:7" ht="17.25" hidden="1" customHeight="1" x14ac:dyDescent="0.25">
      <c r="A241" s="90" t="s">
        <v>140</v>
      </c>
      <c r="B241" s="91"/>
      <c r="C241" s="65" t="s">
        <v>90</v>
      </c>
      <c r="D241" s="67" t="s">
        <v>307</v>
      </c>
      <c r="E241" s="49"/>
      <c r="F241" s="49"/>
      <c r="G241" s="29">
        <f t="shared" si="25"/>
        <v>0</v>
      </c>
    </row>
    <row r="242" spans="1:7" s="10" customFormat="1" ht="26.25" customHeight="1" x14ac:dyDescent="0.25">
      <c r="A242" s="90" t="s">
        <v>160</v>
      </c>
      <c r="B242" s="91"/>
      <c r="C242" s="65" t="s">
        <v>90</v>
      </c>
      <c r="D242" s="67" t="s">
        <v>501</v>
      </c>
      <c r="E242" s="49">
        <v>25000</v>
      </c>
      <c r="F242" s="49">
        <v>16977</v>
      </c>
      <c r="G242" s="29">
        <f t="shared" si="25"/>
        <v>8023</v>
      </c>
    </row>
    <row r="243" spans="1:7" ht="15" hidden="1" customHeight="1" x14ac:dyDescent="0.25">
      <c r="A243" s="90" t="s">
        <v>162</v>
      </c>
      <c r="B243" s="91"/>
      <c r="C243" s="65" t="s">
        <v>90</v>
      </c>
      <c r="D243" s="67" t="s">
        <v>308</v>
      </c>
      <c r="E243" s="53"/>
      <c r="F243" s="59"/>
      <c r="G243" s="29">
        <f t="shared" si="25"/>
        <v>0</v>
      </c>
    </row>
    <row r="244" spans="1:7" s="10" customFormat="1" ht="32.25" customHeight="1" x14ac:dyDescent="0.25">
      <c r="A244" s="90" t="s">
        <v>167</v>
      </c>
      <c r="B244" s="91"/>
      <c r="C244" s="65" t="s">
        <v>90</v>
      </c>
      <c r="D244" s="67" t="s">
        <v>504</v>
      </c>
      <c r="E244" s="54">
        <f>E245</f>
        <v>38000</v>
      </c>
      <c r="F244" s="55">
        <f>F245</f>
        <v>22856.5</v>
      </c>
      <c r="G244" s="29">
        <f t="shared" si="25"/>
        <v>15143.5</v>
      </c>
    </row>
    <row r="245" spans="1:7" s="10" customFormat="1" ht="28.5" customHeight="1" x14ac:dyDescent="0.25">
      <c r="A245" s="90" t="s">
        <v>169</v>
      </c>
      <c r="B245" s="91"/>
      <c r="C245" s="65" t="s">
        <v>90</v>
      </c>
      <c r="D245" s="67" t="s">
        <v>503</v>
      </c>
      <c r="E245" s="54">
        <f>E246</f>
        <v>38000</v>
      </c>
      <c r="F245" s="55">
        <f>F246</f>
        <v>22856.5</v>
      </c>
      <c r="G245" s="29">
        <f t="shared" si="25"/>
        <v>15143.5</v>
      </c>
    </row>
    <row r="246" spans="1:7" s="10" customFormat="1" ht="27" customHeight="1" x14ac:dyDescent="0.25">
      <c r="A246" s="96" t="s">
        <v>445</v>
      </c>
      <c r="B246" s="97"/>
      <c r="C246" s="65" t="s">
        <v>90</v>
      </c>
      <c r="D246" s="67" t="s">
        <v>502</v>
      </c>
      <c r="E246" s="54">
        <v>38000</v>
      </c>
      <c r="F246" s="55">
        <v>22856.5</v>
      </c>
      <c r="G246" s="29">
        <f t="shared" si="25"/>
        <v>15143.5</v>
      </c>
    </row>
    <row r="247" spans="1:7" s="17" customFormat="1" ht="27" customHeight="1" x14ac:dyDescent="0.25">
      <c r="A247" s="90" t="s">
        <v>138</v>
      </c>
      <c r="B247" s="91"/>
      <c r="C247" s="65" t="s">
        <v>90</v>
      </c>
      <c r="D247" s="67" t="s">
        <v>587</v>
      </c>
      <c r="E247" s="54">
        <f t="shared" ref="E247:F249" si="27">E248</f>
        <v>540000</v>
      </c>
      <c r="F247" s="50">
        <f t="shared" si="27"/>
        <v>269163.65999999997</v>
      </c>
      <c r="G247" s="29">
        <f t="shared" si="25"/>
        <v>270836.34000000003</v>
      </c>
    </row>
    <row r="248" spans="1:7" s="17" customFormat="1" ht="27" customHeight="1" x14ac:dyDescent="0.25">
      <c r="A248" s="90" t="s">
        <v>109</v>
      </c>
      <c r="B248" s="91"/>
      <c r="C248" s="65" t="s">
        <v>90</v>
      </c>
      <c r="D248" s="67" t="s">
        <v>588</v>
      </c>
      <c r="E248" s="54">
        <f t="shared" si="27"/>
        <v>540000</v>
      </c>
      <c r="F248" s="50">
        <f t="shared" si="27"/>
        <v>269163.65999999997</v>
      </c>
      <c r="G248" s="29">
        <f t="shared" si="25"/>
        <v>270836.34000000003</v>
      </c>
    </row>
    <row r="249" spans="1:7" s="17" customFormat="1" ht="27" customHeight="1" x14ac:dyDescent="0.25">
      <c r="A249" s="90" t="s">
        <v>139</v>
      </c>
      <c r="B249" s="91"/>
      <c r="C249" s="65" t="s">
        <v>90</v>
      </c>
      <c r="D249" s="67" t="s">
        <v>589</v>
      </c>
      <c r="E249" s="54">
        <f t="shared" si="27"/>
        <v>540000</v>
      </c>
      <c r="F249" s="50">
        <f t="shared" si="27"/>
        <v>269163.65999999997</v>
      </c>
      <c r="G249" s="29">
        <f t="shared" si="25"/>
        <v>270836.34000000003</v>
      </c>
    </row>
    <row r="250" spans="1:7" s="17" customFormat="1" ht="27" customHeight="1" x14ac:dyDescent="0.25">
      <c r="A250" s="90" t="s">
        <v>140</v>
      </c>
      <c r="B250" s="91"/>
      <c r="C250" s="65" t="s">
        <v>90</v>
      </c>
      <c r="D250" s="67" t="s">
        <v>590</v>
      </c>
      <c r="E250" s="54">
        <v>540000</v>
      </c>
      <c r="F250" s="50">
        <v>269163.65999999997</v>
      </c>
      <c r="G250" s="29">
        <f t="shared" si="25"/>
        <v>270836.34000000003</v>
      </c>
    </row>
    <row r="251" spans="1:7" ht="36" customHeight="1" x14ac:dyDescent="0.25">
      <c r="A251" s="94" t="s">
        <v>411</v>
      </c>
      <c r="B251" s="95"/>
      <c r="C251" s="65" t="s">
        <v>90</v>
      </c>
      <c r="D251" s="67" t="s">
        <v>309</v>
      </c>
      <c r="E251" s="52">
        <f>E252</f>
        <v>2166458</v>
      </c>
      <c r="F251" s="51">
        <f>F252</f>
        <v>1780486.24</v>
      </c>
      <c r="G251" s="29">
        <f t="shared" si="25"/>
        <v>385971.76</v>
      </c>
    </row>
    <row r="252" spans="1:7" ht="18.75" customHeight="1" x14ac:dyDescent="0.25">
      <c r="A252" s="90" t="s">
        <v>300</v>
      </c>
      <c r="B252" s="91"/>
      <c r="C252" s="65" t="s">
        <v>90</v>
      </c>
      <c r="D252" s="67" t="s">
        <v>310</v>
      </c>
      <c r="E252" s="49">
        <f>E253+E259</f>
        <v>2166458</v>
      </c>
      <c r="F252" s="49">
        <f>F253+F259</f>
        <v>1780486.24</v>
      </c>
      <c r="G252" s="29">
        <f t="shared" si="25"/>
        <v>385971.76</v>
      </c>
    </row>
    <row r="253" spans="1:7" ht="33" customHeight="1" x14ac:dyDescent="0.25">
      <c r="A253" s="92" t="s">
        <v>136</v>
      </c>
      <c r="B253" s="93"/>
      <c r="C253" s="65" t="s">
        <v>90</v>
      </c>
      <c r="D253" s="67" t="s">
        <v>311</v>
      </c>
      <c r="E253" s="49">
        <f t="shared" ref="E253:F257" si="28">E254</f>
        <v>1609558</v>
      </c>
      <c r="F253" s="49">
        <f t="shared" si="28"/>
        <v>1247125.24</v>
      </c>
      <c r="G253" s="29">
        <f t="shared" si="25"/>
        <v>362432.76</v>
      </c>
    </row>
    <row r="254" spans="1:7" ht="33" customHeight="1" x14ac:dyDescent="0.25">
      <c r="A254" s="92" t="s">
        <v>137</v>
      </c>
      <c r="B254" s="93"/>
      <c r="C254" s="65" t="s">
        <v>90</v>
      </c>
      <c r="D254" s="67" t="s">
        <v>312</v>
      </c>
      <c r="E254" s="49">
        <f t="shared" si="28"/>
        <v>1609558</v>
      </c>
      <c r="F254" s="49">
        <f t="shared" si="28"/>
        <v>1247125.24</v>
      </c>
      <c r="G254" s="29">
        <f t="shared" si="25"/>
        <v>362432.76</v>
      </c>
    </row>
    <row r="255" spans="1:7" ht="28.5" customHeight="1" x14ac:dyDescent="0.25">
      <c r="A255" s="90" t="s">
        <v>138</v>
      </c>
      <c r="B255" s="91"/>
      <c r="C255" s="65" t="s">
        <v>90</v>
      </c>
      <c r="D255" s="67" t="s">
        <v>313</v>
      </c>
      <c r="E255" s="49">
        <f t="shared" si="28"/>
        <v>1609558</v>
      </c>
      <c r="F255" s="49">
        <f t="shared" si="28"/>
        <v>1247125.24</v>
      </c>
      <c r="G255" s="29">
        <f t="shared" si="25"/>
        <v>362432.76</v>
      </c>
    </row>
    <row r="256" spans="1:7" ht="14.25" customHeight="1" x14ac:dyDescent="0.25">
      <c r="A256" s="90" t="s">
        <v>109</v>
      </c>
      <c r="B256" s="91"/>
      <c r="C256" s="65" t="s">
        <v>90</v>
      </c>
      <c r="D256" s="67" t="s">
        <v>314</v>
      </c>
      <c r="E256" s="49">
        <f t="shared" si="28"/>
        <v>1609558</v>
      </c>
      <c r="F256" s="49">
        <f t="shared" si="28"/>
        <v>1247125.24</v>
      </c>
      <c r="G256" s="29">
        <f t="shared" si="25"/>
        <v>362432.76</v>
      </c>
    </row>
    <row r="257" spans="1:7" ht="15" customHeight="1" x14ac:dyDescent="0.25">
      <c r="A257" s="90" t="s">
        <v>139</v>
      </c>
      <c r="B257" s="91"/>
      <c r="C257" s="65" t="s">
        <v>90</v>
      </c>
      <c r="D257" s="67" t="s">
        <v>315</v>
      </c>
      <c r="E257" s="49">
        <f t="shared" si="28"/>
        <v>1609558</v>
      </c>
      <c r="F257" s="49">
        <f t="shared" si="28"/>
        <v>1247125.24</v>
      </c>
      <c r="G257" s="29">
        <f t="shared" si="25"/>
        <v>362432.76</v>
      </c>
    </row>
    <row r="258" spans="1:7" ht="27.75" customHeight="1" x14ac:dyDescent="0.25">
      <c r="A258" s="90" t="s">
        <v>160</v>
      </c>
      <c r="B258" s="91"/>
      <c r="C258" s="65" t="s">
        <v>90</v>
      </c>
      <c r="D258" s="67" t="s">
        <v>316</v>
      </c>
      <c r="E258" s="49">
        <v>1609558</v>
      </c>
      <c r="F258" s="49">
        <v>1247125.24</v>
      </c>
      <c r="G258" s="29">
        <f t="shared" si="25"/>
        <v>362432.76</v>
      </c>
    </row>
    <row r="259" spans="1:7" ht="27" customHeight="1" x14ac:dyDescent="0.25">
      <c r="A259" s="90" t="s">
        <v>167</v>
      </c>
      <c r="B259" s="91"/>
      <c r="C259" s="65" t="s">
        <v>90</v>
      </c>
      <c r="D259" s="67" t="s">
        <v>317</v>
      </c>
      <c r="E259" s="49">
        <f>E262+E263</f>
        <v>556900</v>
      </c>
      <c r="F259" s="49">
        <f>F262+F263</f>
        <v>533361</v>
      </c>
      <c r="G259" s="29">
        <f t="shared" si="25"/>
        <v>23539</v>
      </c>
    </row>
    <row r="260" spans="1:7" s="10" customFormat="1" ht="27" hidden="1" customHeight="1" x14ac:dyDescent="0.25">
      <c r="A260" s="94" t="s">
        <v>476</v>
      </c>
      <c r="B260" s="95"/>
      <c r="C260" s="65" t="s">
        <v>90</v>
      </c>
      <c r="D260" s="69" t="s">
        <v>506</v>
      </c>
      <c r="E260" s="49"/>
      <c r="F260" s="49"/>
      <c r="G260" s="29">
        <f t="shared" si="25"/>
        <v>0</v>
      </c>
    </row>
    <row r="261" spans="1:7" ht="25.5" hidden="1" customHeight="1" x14ac:dyDescent="0.25">
      <c r="A261" s="90" t="s">
        <v>171</v>
      </c>
      <c r="B261" s="91"/>
      <c r="C261" s="65" t="s">
        <v>90</v>
      </c>
      <c r="D261" s="67" t="s">
        <v>319</v>
      </c>
      <c r="E261" s="49"/>
      <c r="F261" s="49"/>
      <c r="G261" s="29">
        <f t="shared" si="25"/>
        <v>0</v>
      </c>
    </row>
    <row r="262" spans="1:7" s="31" customFormat="1" ht="25.5" customHeight="1" x14ac:dyDescent="0.25">
      <c r="A262" s="90" t="s">
        <v>476</v>
      </c>
      <c r="B262" s="91"/>
      <c r="C262" s="30"/>
      <c r="D262" s="60" t="s">
        <v>506</v>
      </c>
      <c r="E262" s="49">
        <v>434000</v>
      </c>
      <c r="F262" s="49">
        <v>434000</v>
      </c>
      <c r="G262" s="29">
        <f t="shared" si="25"/>
        <v>0</v>
      </c>
    </row>
    <row r="263" spans="1:7" s="38" customFormat="1" ht="25.5" customHeight="1" x14ac:dyDescent="0.25">
      <c r="A263" s="90" t="s">
        <v>169</v>
      </c>
      <c r="B263" s="91"/>
      <c r="C263" s="65" t="s">
        <v>90</v>
      </c>
      <c r="D263" s="67" t="s">
        <v>318</v>
      </c>
      <c r="E263" s="49">
        <f>E264</f>
        <v>122900</v>
      </c>
      <c r="F263" s="49">
        <f t="shared" ref="F263" si="29">F264</f>
        <v>99361</v>
      </c>
      <c r="G263" s="29">
        <f t="shared" si="25"/>
        <v>23539</v>
      </c>
    </row>
    <row r="264" spans="1:7" s="10" customFormat="1" ht="25.5" customHeight="1" x14ac:dyDescent="0.25">
      <c r="A264" s="94" t="s">
        <v>445</v>
      </c>
      <c r="B264" s="95"/>
      <c r="C264" s="65" t="s">
        <v>90</v>
      </c>
      <c r="D264" s="69" t="s">
        <v>505</v>
      </c>
      <c r="E264" s="49">
        <v>122900</v>
      </c>
      <c r="F264" s="49">
        <v>99361</v>
      </c>
      <c r="G264" s="29">
        <f t="shared" ref="G264:G327" si="30">E264-F264</f>
        <v>23539</v>
      </c>
    </row>
    <row r="265" spans="1:7" s="10" customFormat="1" ht="105.75" customHeight="1" x14ac:dyDescent="0.25">
      <c r="A265" s="94" t="s">
        <v>507</v>
      </c>
      <c r="B265" s="95"/>
      <c r="C265" s="65" t="s">
        <v>90</v>
      </c>
      <c r="D265" s="69" t="s">
        <v>508</v>
      </c>
      <c r="E265" s="49">
        <f>E266+E274</f>
        <v>573973</v>
      </c>
      <c r="F265" s="49">
        <f>F266+F274</f>
        <v>573605.5</v>
      </c>
      <c r="G265" s="29">
        <f t="shared" si="30"/>
        <v>367.5</v>
      </c>
    </row>
    <row r="266" spans="1:7" s="10" customFormat="1" ht="25.5" customHeight="1" x14ac:dyDescent="0.25">
      <c r="A266" s="94" t="s">
        <v>509</v>
      </c>
      <c r="B266" s="95"/>
      <c r="C266" s="65" t="s">
        <v>90</v>
      </c>
      <c r="D266" s="69" t="s">
        <v>510</v>
      </c>
      <c r="E266" s="49">
        <f t="shared" ref="E266:E272" si="31">E267</f>
        <v>413826</v>
      </c>
      <c r="F266" s="49">
        <f t="shared" ref="F266:F272" si="32">F267</f>
        <v>413826</v>
      </c>
      <c r="G266" s="29">
        <f t="shared" si="30"/>
        <v>0</v>
      </c>
    </row>
    <row r="267" spans="1:7" s="10" customFormat="1" ht="34.5" customHeight="1" x14ac:dyDescent="0.25">
      <c r="A267" s="94" t="s">
        <v>511</v>
      </c>
      <c r="B267" s="95"/>
      <c r="C267" s="65" t="s">
        <v>90</v>
      </c>
      <c r="D267" s="69" t="s">
        <v>512</v>
      </c>
      <c r="E267" s="49">
        <f t="shared" si="31"/>
        <v>413826</v>
      </c>
      <c r="F267" s="49">
        <f t="shared" si="32"/>
        <v>413826</v>
      </c>
      <c r="G267" s="29">
        <f t="shared" si="30"/>
        <v>0</v>
      </c>
    </row>
    <row r="268" spans="1:7" s="10" customFormat="1" ht="38.25" customHeight="1" x14ac:dyDescent="0.25">
      <c r="A268" s="94" t="s">
        <v>136</v>
      </c>
      <c r="B268" s="95"/>
      <c r="C268" s="65" t="s">
        <v>90</v>
      </c>
      <c r="D268" s="69" t="s">
        <v>513</v>
      </c>
      <c r="E268" s="49">
        <f t="shared" si="31"/>
        <v>413826</v>
      </c>
      <c r="F268" s="49">
        <f t="shared" si="32"/>
        <v>413826</v>
      </c>
      <c r="G268" s="29">
        <f t="shared" si="30"/>
        <v>0</v>
      </c>
    </row>
    <row r="269" spans="1:7" s="10" customFormat="1" ht="57.75" customHeight="1" x14ac:dyDescent="0.25">
      <c r="A269" s="92" t="s">
        <v>137</v>
      </c>
      <c r="B269" s="93"/>
      <c r="C269" s="65" t="s">
        <v>90</v>
      </c>
      <c r="D269" s="69" t="s">
        <v>514</v>
      </c>
      <c r="E269" s="49">
        <f t="shared" si="31"/>
        <v>413826</v>
      </c>
      <c r="F269" s="49">
        <f t="shared" si="32"/>
        <v>413826</v>
      </c>
      <c r="G269" s="29">
        <f t="shared" si="30"/>
        <v>0</v>
      </c>
    </row>
    <row r="270" spans="1:7" s="10" customFormat="1" ht="25.5" customHeight="1" x14ac:dyDescent="0.25">
      <c r="A270" s="90" t="s">
        <v>138</v>
      </c>
      <c r="B270" s="91"/>
      <c r="C270" s="65" t="s">
        <v>90</v>
      </c>
      <c r="D270" s="69" t="s">
        <v>515</v>
      </c>
      <c r="E270" s="49">
        <f t="shared" si="31"/>
        <v>413826</v>
      </c>
      <c r="F270" s="49">
        <f t="shared" si="32"/>
        <v>413826</v>
      </c>
      <c r="G270" s="29">
        <f t="shared" si="30"/>
        <v>0</v>
      </c>
    </row>
    <row r="271" spans="1:7" s="10" customFormat="1" ht="25.5" customHeight="1" x14ac:dyDescent="0.25">
      <c r="A271" s="90" t="s">
        <v>109</v>
      </c>
      <c r="B271" s="91"/>
      <c r="C271" s="65" t="s">
        <v>90</v>
      </c>
      <c r="D271" s="69" t="s">
        <v>516</v>
      </c>
      <c r="E271" s="49">
        <f t="shared" si="31"/>
        <v>413826</v>
      </c>
      <c r="F271" s="49">
        <f t="shared" si="32"/>
        <v>413826</v>
      </c>
      <c r="G271" s="29">
        <f t="shared" si="30"/>
        <v>0</v>
      </c>
    </row>
    <row r="272" spans="1:7" s="10" customFormat="1" ht="25.5" customHeight="1" x14ac:dyDescent="0.25">
      <c r="A272" s="90" t="s">
        <v>139</v>
      </c>
      <c r="B272" s="91"/>
      <c r="C272" s="65" t="s">
        <v>90</v>
      </c>
      <c r="D272" s="69" t="s">
        <v>517</v>
      </c>
      <c r="E272" s="49">
        <f t="shared" si="31"/>
        <v>413826</v>
      </c>
      <c r="F272" s="49">
        <f t="shared" si="32"/>
        <v>413826</v>
      </c>
      <c r="G272" s="29">
        <f t="shared" si="30"/>
        <v>0</v>
      </c>
    </row>
    <row r="273" spans="1:7" s="10" customFormat="1" ht="25.5" customHeight="1" x14ac:dyDescent="0.25">
      <c r="A273" s="90" t="s">
        <v>160</v>
      </c>
      <c r="B273" s="91"/>
      <c r="C273" s="65" t="s">
        <v>90</v>
      </c>
      <c r="D273" s="69" t="s">
        <v>518</v>
      </c>
      <c r="E273" s="49">
        <v>413826</v>
      </c>
      <c r="F273" s="49">
        <v>413826</v>
      </c>
      <c r="G273" s="29">
        <f t="shared" si="30"/>
        <v>0</v>
      </c>
    </row>
    <row r="274" spans="1:7" s="10" customFormat="1" ht="64.5" customHeight="1" x14ac:dyDescent="0.25">
      <c r="A274" s="94" t="s">
        <v>519</v>
      </c>
      <c r="B274" s="95"/>
      <c r="C274" s="65" t="s">
        <v>90</v>
      </c>
      <c r="D274" s="69" t="s">
        <v>520</v>
      </c>
      <c r="E274" s="49">
        <f t="shared" ref="E274:E279" si="33">E275</f>
        <v>160147</v>
      </c>
      <c r="F274" s="49">
        <f t="shared" ref="F274:F279" si="34">F275</f>
        <v>159779.5</v>
      </c>
      <c r="G274" s="29">
        <f t="shared" si="30"/>
        <v>367.5</v>
      </c>
    </row>
    <row r="275" spans="1:7" s="10" customFormat="1" ht="44.25" customHeight="1" x14ac:dyDescent="0.25">
      <c r="A275" s="94" t="s">
        <v>136</v>
      </c>
      <c r="B275" s="95"/>
      <c r="C275" s="65" t="s">
        <v>90</v>
      </c>
      <c r="D275" s="69" t="s">
        <v>521</v>
      </c>
      <c r="E275" s="49">
        <f t="shared" si="33"/>
        <v>160147</v>
      </c>
      <c r="F275" s="49">
        <f t="shared" si="34"/>
        <v>159779.5</v>
      </c>
      <c r="G275" s="29">
        <f t="shared" si="30"/>
        <v>367.5</v>
      </c>
    </row>
    <row r="276" spans="1:7" s="10" customFormat="1" ht="62.25" customHeight="1" x14ac:dyDescent="0.25">
      <c r="A276" s="92" t="s">
        <v>137</v>
      </c>
      <c r="B276" s="93"/>
      <c r="C276" s="65" t="s">
        <v>90</v>
      </c>
      <c r="D276" s="69" t="s">
        <v>522</v>
      </c>
      <c r="E276" s="49">
        <f t="shared" si="33"/>
        <v>160147</v>
      </c>
      <c r="F276" s="49">
        <f t="shared" si="34"/>
        <v>159779.5</v>
      </c>
      <c r="G276" s="29">
        <f t="shared" si="30"/>
        <v>367.5</v>
      </c>
    </row>
    <row r="277" spans="1:7" s="10" customFormat="1" ht="25.5" customHeight="1" x14ac:dyDescent="0.25">
      <c r="A277" s="90" t="s">
        <v>138</v>
      </c>
      <c r="B277" s="91"/>
      <c r="C277" s="65" t="s">
        <v>90</v>
      </c>
      <c r="D277" s="69" t="s">
        <v>523</v>
      </c>
      <c r="E277" s="49">
        <f t="shared" si="33"/>
        <v>160147</v>
      </c>
      <c r="F277" s="49">
        <f t="shared" si="34"/>
        <v>159779.5</v>
      </c>
      <c r="G277" s="29">
        <f t="shared" si="30"/>
        <v>367.5</v>
      </c>
    </row>
    <row r="278" spans="1:7" s="10" customFormat="1" ht="25.5" customHeight="1" x14ac:dyDescent="0.25">
      <c r="A278" s="90" t="s">
        <v>109</v>
      </c>
      <c r="B278" s="91"/>
      <c r="C278" s="65" t="s">
        <v>90</v>
      </c>
      <c r="D278" s="69" t="s">
        <v>524</v>
      </c>
      <c r="E278" s="49">
        <f t="shared" si="33"/>
        <v>160147</v>
      </c>
      <c r="F278" s="49">
        <f t="shared" si="34"/>
        <v>159779.5</v>
      </c>
      <c r="G278" s="29">
        <f t="shared" si="30"/>
        <v>367.5</v>
      </c>
    </row>
    <row r="279" spans="1:7" s="10" customFormat="1" ht="25.5" customHeight="1" x14ac:dyDescent="0.25">
      <c r="A279" s="90" t="s">
        <v>139</v>
      </c>
      <c r="B279" s="91"/>
      <c r="C279" s="65" t="s">
        <v>90</v>
      </c>
      <c r="D279" s="69" t="s">
        <v>525</v>
      </c>
      <c r="E279" s="49">
        <f t="shared" si="33"/>
        <v>160147</v>
      </c>
      <c r="F279" s="49">
        <f t="shared" si="34"/>
        <v>159779.5</v>
      </c>
      <c r="G279" s="29">
        <f t="shared" si="30"/>
        <v>367.5</v>
      </c>
    </row>
    <row r="280" spans="1:7" s="10" customFormat="1" ht="25.5" customHeight="1" x14ac:dyDescent="0.25">
      <c r="A280" s="90" t="s">
        <v>160</v>
      </c>
      <c r="B280" s="91"/>
      <c r="C280" s="65" t="s">
        <v>90</v>
      </c>
      <c r="D280" s="69" t="s">
        <v>526</v>
      </c>
      <c r="E280" s="49">
        <v>160147</v>
      </c>
      <c r="F280" s="49">
        <v>159779.5</v>
      </c>
      <c r="G280" s="29">
        <f t="shared" si="30"/>
        <v>367.5</v>
      </c>
    </row>
    <row r="281" spans="1:7" s="10" customFormat="1" ht="25.5" hidden="1" customHeight="1" x14ac:dyDescent="0.25">
      <c r="A281" s="90" t="s">
        <v>167</v>
      </c>
      <c r="B281" s="91"/>
      <c r="C281" s="65" t="s">
        <v>90</v>
      </c>
      <c r="D281" s="69" t="s">
        <v>527</v>
      </c>
      <c r="E281" s="49"/>
      <c r="F281" s="49"/>
      <c r="G281" s="29">
        <f t="shared" si="30"/>
        <v>0</v>
      </c>
    </row>
    <row r="282" spans="1:7" s="10" customFormat="1" ht="25.5" hidden="1" customHeight="1" x14ac:dyDescent="0.25">
      <c r="A282" s="90" t="s">
        <v>169</v>
      </c>
      <c r="B282" s="91"/>
      <c r="C282" s="65" t="s">
        <v>90</v>
      </c>
      <c r="D282" s="69" t="s">
        <v>528</v>
      </c>
      <c r="E282" s="49"/>
      <c r="F282" s="49"/>
      <c r="G282" s="29">
        <f t="shared" si="30"/>
        <v>0</v>
      </c>
    </row>
    <row r="283" spans="1:7" s="10" customFormat="1" ht="25.5" hidden="1" customHeight="1" x14ac:dyDescent="0.25">
      <c r="A283" s="94" t="s">
        <v>171</v>
      </c>
      <c r="B283" s="95"/>
      <c r="C283" s="65" t="s">
        <v>90</v>
      </c>
      <c r="D283" s="69" t="s">
        <v>529</v>
      </c>
      <c r="E283" s="49"/>
      <c r="F283" s="49"/>
      <c r="G283" s="29">
        <f t="shared" si="30"/>
        <v>0</v>
      </c>
    </row>
    <row r="284" spans="1:7" s="10" customFormat="1" ht="76.5" customHeight="1" x14ac:dyDescent="0.25">
      <c r="A284" s="94" t="s">
        <v>530</v>
      </c>
      <c r="B284" s="95"/>
      <c r="C284" s="65" t="s">
        <v>90</v>
      </c>
      <c r="D284" s="69" t="s">
        <v>534</v>
      </c>
      <c r="E284" s="49">
        <f>E285</f>
        <v>977895</v>
      </c>
      <c r="F284" s="49">
        <f t="shared" ref="F284" si="35">F285</f>
        <v>968893.5</v>
      </c>
      <c r="G284" s="29">
        <f t="shared" si="30"/>
        <v>9001.5</v>
      </c>
    </row>
    <row r="285" spans="1:7" s="10" customFormat="1" ht="105.75" customHeight="1" x14ac:dyDescent="0.25">
      <c r="A285" s="94" t="s">
        <v>531</v>
      </c>
      <c r="B285" s="95"/>
      <c r="C285" s="65" t="s">
        <v>90</v>
      </c>
      <c r="D285" s="69" t="s">
        <v>535</v>
      </c>
      <c r="E285" s="49">
        <f>E286</f>
        <v>977895</v>
      </c>
      <c r="F285" s="49">
        <f t="shared" ref="F285" si="36">F286</f>
        <v>968893.5</v>
      </c>
      <c r="G285" s="29">
        <f t="shared" si="30"/>
        <v>9001.5</v>
      </c>
    </row>
    <row r="286" spans="1:7" s="10" customFormat="1" ht="42" customHeight="1" x14ac:dyDescent="0.25">
      <c r="A286" s="94" t="s">
        <v>532</v>
      </c>
      <c r="B286" s="95"/>
      <c r="C286" s="65" t="s">
        <v>90</v>
      </c>
      <c r="D286" s="69" t="s">
        <v>606</v>
      </c>
      <c r="E286" s="49">
        <f>E287+E294</f>
        <v>977895</v>
      </c>
      <c r="F286" s="49">
        <f>F287+F294</f>
        <v>968893.5</v>
      </c>
      <c r="G286" s="29">
        <f t="shared" si="30"/>
        <v>9001.5</v>
      </c>
    </row>
    <row r="287" spans="1:7" s="10" customFormat="1" ht="39.75" customHeight="1" x14ac:dyDescent="0.25">
      <c r="A287" s="94" t="s">
        <v>533</v>
      </c>
      <c r="B287" s="95"/>
      <c r="C287" s="65" t="s">
        <v>90</v>
      </c>
      <c r="D287" s="69" t="s">
        <v>605</v>
      </c>
      <c r="E287" s="49">
        <f t="shared" ref="E287:E292" si="37">E288</f>
        <v>784115</v>
      </c>
      <c r="F287" s="49">
        <f t="shared" ref="F287:F292" si="38">F288</f>
        <v>775114.29</v>
      </c>
      <c r="G287" s="29">
        <f t="shared" si="30"/>
        <v>9000.7099999999627</v>
      </c>
    </row>
    <row r="288" spans="1:7" s="10" customFormat="1" ht="39.75" customHeight="1" x14ac:dyDescent="0.25">
      <c r="A288" s="94" t="s">
        <v>136</v>
      </c>
      <c r="B288" s="95"/>
      <c r="C288" s="65" t="s">
        <v>90</v>
      </c>
      <c r="D288" s="69" t="s">
        <v>604</v>
      </c>
      <c r="E288" s="49">
        <f t="shared" si="37"/>
        <v>784115</v>
      </c>
      <c r="F288" s="49">
        <f t="shared" si="38"/>
        <v>775114.29</v>
      </c>
      <c r="G288" s="29">
        <f t="shared" si="30"/>
        <v>9000.7099999999627</v>
      </c>
    </row>
    <row r="289" spans="1:7" s="10" customFormat="1" ht="60.75" customHeight="1" x14ac:dyDescent="0.25">
      <c r="A289" s="92" t="s">
        <v>137</v>
      </c>
      <c r="B289" s="93"/>
      <c r="C289" s="65" t="s">
        <v>90</v>
      </c>
      <c r="D289" s="69" t="s">
        <v>603</v>
      </c>
      <c r="E289" s="49">
        <f t="shared" si="37"/>
        <v>784115</v>
      </c>
      <c r="F289" s="49">
        <f t="shared" si="38"/>
        <v>775114.29</v>
      </c>
      <c r="G289" s="29">
        <f t="shared" si="30"/>
        <v>9000.7099999999627</v>
      </c>
    </row>
    <row r="290" spans="1:7" s="10" customFormat="1" ht="39.75" customHeight="1" x14ac:dyDescent="0.25">
      <c r="A290" s="90" t="s">
        <v>138</v>
      </c>
      <c r="B290" s="91"/>
      <c r="C290" s="65" t="s">
        <v>90</v>
      </c>
      <c r="D290" s="69" t="s">
        <v>602</v>
      </c>
      <c r="E290" s="49">
        <f t="shared" si="37"/>
        <v>784115</v>
      </c>
      <c r="F290" s="49">
        <f t="shared" si="38"/>
        <v>775114.29</v>
      </c>
      <c r="G290" s="29">
        <f t="shared" si="30"/>
        <v>9000.7099999999627</v>
      </c>
    </row>
    <row r="291" spans="1:7" s="10" customFormat="1" ht="39.75" customHeight="1" x14ac:dyDescent="0.25">
      <c r="A291" s="90" t="s">
        <v>109</v>
      </c>
      <c r="B291" s="91"/>
      <c r="C291" s="65" t="s">
        <v>90</v>
      </c>
      <c r="D291" s="69" t="s">
        <v>601</v>
      </c>
      <c r="E291" s="49">
        <f t="shared" si="37"/>
        <v>784115</v>
      </c>
      <c r="F291" s="49">
        <f t="shared" si="38"/>
        <v>775114.29</v>
      </c>
      <c r="G291" s="29">
        <f t="shared" si="30"/>
        <v>9000.7099999999627</v>
      </c>
    </row>
    <row r="292" spans="1:7" s="10" customFormat="1" ht="39.75" customHeight="1" x14ac:dyDescent="0.25">
      <c r="A292" s="90" t="s">
        <v>139</v>
      </c>
      <c r="B292" s="91"/>
      <c r="C292" s="65" t="s">
        <v>90</v>
      </c>
      <c r="D292" s="69" t="s">
        <v>600</v>
      </c>
      <c r="E292" s="49">
        <f t="shared" si="37"/>
        <v>784115</v>
      </c>
      <c r="F292" s="49">
        <f t="shared" si="38"/>
        <v>775114.29</v>
      </c>
      <c r="G292" s="29">
        <f t="shared" si="30"/>
        <v>9000.7099999999627</v>
      </c>
    </row>
    <row r="293" spans="1:7" s="10" customFormat="1" ht="39.75" customHeight="1" x14ac:dyDescent="0.25">
      <c r="A293" s="94" t="s">
        <v>160</v>
      </c>
      <c r="B293" s="95"/>
      <c r="C293" s="65" t="s">
        <v>90</v>
      </c>
      <c r="D293" s="69" t="s">
        <v>623</v>
      </c>
      <c r="E293" s="49">
        <v>784115</v>
      </c>
      <c r="F293" s="49">
        <v>775114.29</v>
      </c>
      <c r="G293" s="29">
        <f t="shared" si="30"/>
        <v>9000.7099999999627</v>
      </c>
    </row>
    <row r="294" spans="1:7" s="10" customFormat="1" ht="52.5" customHeight="1" x14ac:dyDescent="0.25">
      <c r="A294" s="94" t="s">
        <v>536</v>
      </c>
      <c r="B294" s="95"/>
      <c r="C294" s="65" t="s">
        <v>90</v>
      </c>
      <c r="D294" s="69" t="s">
        <v>537</v>
      </c>
      <c r="E294" s="49">
        <f t="shared" ref="E294:E299" si="39">E295</f>
        <v>193780</v>
      </c>
      <c r="F294" s="49">
        <f t="shared" ref="F294:F299" si="40">F295</f>
        <v>193779.21</v>
      </c>
      <c r="G294" s="29">
        <f t="shared" si="30"/>
        <v>0.79000000000814907</v>
      </c>
    </row>
    <row r="295" spans="1:7" s="10" customFormat="1" ht="39.75" customHeight="1" x14ac:dyDescent="0.25">
      <c r="A295" s="94" t="s">
        <v>136</v>
      </c>
      <c r="B295" s="95"/>
      <c r="C295" s="65" t="s">
        <v>90</v>
      </c>
      <c r="D295" s="69" t="s">
        <v>599</v>
      </c>
      <c r="E295" s="49">
        <f t="shared" si="39"/>
        <v>193780</v>
      </c>
      <c r="F295" s="49">
        <f t="shared" si="40"/>
        <v>193779.21</v>
      </c>
      <c r="G295" s="29">
        <f t="shared" si="30"/>
        <v>0.79000000000814907</v>
      </c>
    </row>
    <row r="296" spans="1:7" s="10" customFormat="1" ht="25.5" customHeight="1" x14ac:dyDescent="0.25">
      <c r="A296" s="92" t="s">
        <v>137</v>
      </c>
      <c r="B296" s="93"/>
      <c r="C296" s="65" t="s">
        <v>90</v>
      </c>
      <c r="D296" s="69" t="s">
        <v>598</v>
      </c>
      <c r="E296" s="49">
        <f t="shared" si="39"/>
        <v>193780</v>
      </c>
      <c r="F296" s="49">
        <f t="shared" si="40"/>
        <v>193779.21</v>
      </c>
      <c r="G296" s="29">
        <f t="shared" si="30"/>
        <v>0.79000000000814907</v>
      </c>
    </row>
    <row r="297" spans="1:7" s="10" customFormat="1" ht="25.5" customHeight="1" x14ac:dyDescent="0.25">
      <c r="A297" s="90" t="s">
        <v>138</v>
      </c>
      <c r="B297" s="91"/>
      <c r="C297" s="65" t="s">
        <v>90</v>
      </c>
      <c r="D297" s="69" t="s">
        <v>597</v>
      </c>
      <c r="E297" s="49">
        <f t="shared" si="39"/>
        <v>193780</v>
      </c>
      <c r="F297" s="49">
        <f t="shared" si="40"/>
        <v>193779.21</v>
      </c>
      <c r="G297" s="29">
        <f t="shared" si="30"/>
        <v>0.79000000000814907</v>
      </c>
    </row>
    <row r="298" spans="1:7" s="10" customFormat="1" ht="25.5" customHeight="1" x14ac:dyDescent="0.25">
      <c r="A298" s="90" t="s">
        <v>109</v>
      </c>
      <c r="B298" s="91"/>
      <c r="C298" s="65" t="s">
        <v>90</v>
      </c>
      <c r="D298" s="69" t="s">
        <v>596</v>
      </c>
      <c r="E298" s="49">
        <f t="shared" si="39"/>
        <v>193780</v>
      </c>
      <c r="F298" s="49">
        <f t="shared" si="40"/>
        <v>193779.21</v>
      </c>
      <c r="G298" s="29">
        <f t="shared" si="30"/>
        <v>0.79000000000814907</v>
      </c>
    </row>
    <row r="299" spans="1:7" s="10" customFormat="1" ht="25.5" customHeight="1" x14ac:dyDescent="0.25">
      <c r="A299" s="90" t="s">
        <v>139</v>
      </c>
      <c r="B299" s="91"/>
      <c r="C299" s="65" t="s">
        <v>90</v>
      </c>
      <c r="D299" s="69" t="s">
        <v>595</v>
      </c>
      <c r="E299" s="49">
        <f t="shared" si="39"/>
        <v>193780</v>
      </c>
      <c r="F299" s="49">
        <f t="shared" si="40"/>
        <v>193779.21</v>
      </c>
      <c r="G299" s="29">
        <f t="shared" si="30"/>
        <v>0.79000000000814907</v>
      </c>
    </row>
    <row r="300" spans="1:7" s="10" customFormat="1" ht="25.5" customHeight="1" x14ac:dyDescent="0.25">
      <c r="A300" s="94" t="s">
        <v>160</v>
      </c>
      <c r="B300" s="95"/>
      <c r="C300" s="65" t="s">
        <v>90</v>
      </c>
      <c r="D300" s="69" t="s">
        <v>624</v>
      </c>
      <c r="E300" s="49">
        <v>193780</v>
      </c>
      <c r="F300" s="49">
        <v>193779.21</v>
      </c>
      <c r="G300" s="29">
        <f t="shared" si="30"/>
        <v>0.79000000000814907</v>
      </c>
    </row>
    <row r="301" spans="1:7" ht="15.75" customHeight="1" x14ac:dyDescent="0.25">
      <c r="A301" s="90" t="s">
        <v>320</v>
      </c>
      <c r="B301" s="91"/>
      <c r="C301" s="65" t="s">
        <v>90</v>
      </c>
      <c r="D301" s="67" t="s">
        <v>321</v>
      </c>
      <c r="E301" s="49">
        <f>E303</f>
        <v>1519824</v>
      </c>
      <c r="F301" s="49">
        <f>F302</f>
        <v>1096236.28</v>
      </c>
      <c r="G301" s="29">
        <f t="shared" si="30"/>
        <v>423587.72</v>
      </c>
    </row>
    <row r="302" spans="1:7" ht="17.25" customHeight="1" x14ac:dyDescent="0.25">
      <c r="A302" s="90" t="s">
        <v>322</v>
      </c>
      <c r="B302" s="91"/>
      <c r="C302" s="65" t="s">
        <v>90</v>
      </c>
      <c r="D302" s="67" t="s">
        <v>323</v>
      </c>
      <c r="E302" s="49">
        <f>E303</f>
        <v>1519824</v>
      </c>
      <c r="F302" s="49">
        <f>F303</f>
        <v>1096236.28</v>
      </c>
      <c r="G302" s="29">
        <f t="shared" si="30"/>
        <v>423587.72</v>
      </c>
    </row>
    <row r="303" spans="1:7" ht="95.25" customHeight="1" x14ac:dyDescent="0.25">
      <c r="A303" s="94" t="s">
        <v>538</v>
      </c>
      <c r="B303" s="95"/>
      <c r="C303" s="65" t="s">
        <v>90</v>
      </c>
      <c r="D303" s="67" t="s">
        <v>324</v>
      </c>
      <c r="E303" s="49">
        <f>E304</f>
        <v>1519824</v>
      </c>
      <c r="F303" s="49">
        <f>F304</f>
        <v>1096236.28</v>
      </c>
      <c r="G303" s="29">
        <f t="shared" si="30"/>
        <v>423587.72</v>
      </c>
    </row>
    <row r="304" spans="1:7" ht="118.5" customHeight="1" x14ac:dyDescent="0.25">
      <c r="A304" s="96" t="s">
        <v>539</v>
      </c>
      <c r="B304" s="97"/>
      <c r="C304" s="65" t="s">
        <v>90</v>
      </c>
      <c r="D304" s="67" t="s">
        <v>325</v>
      </c>
      <c r="E304" s="49">
        <f>E305</f>
        <v>1519824</v>
      </c>
      <c r="F304" s="49">
        <f>F305</f>
        <v>1096236.28</v>
      </c>
      <c r="G304" s="29">
        <f t="shared" si="30"/>
        <v>423587.72</v>
      </c>
    </row>
    <row r="305" spans="1:7" ht="67.5" customHeight="1" x14ac:dyDescent="0.25">
      <c r="A305" s="94" t="s">
        <v>412</v>
      </c>
      <c r="B305" s="95"/>
      <c r="C305" s="65" t="s">
        <v>90</v>
      </c>
      <c r="D305" s="67" t="s">
        <v>326</v>
      </c>
      <c r="E305" s="49">
        <f>E306+E317+E328</f>
        <v>1519824</v>
      </c>
      <c r="F305" s="49">
        <f>F306+F317+F328</f>
        <v>1096236.28</v>
      </c>
      <c r="G305" s="29">
        <f t="shared" si="30"/>
        <v>423587.72</v>
      </c>
    </row>
    <row r="306" spans="1:7" ht="33" customHeight="1" x14ac:dyDescent="0.25">
      <c r="A306" s="90" t="s">
        <v>327</v>
      </c>
      <c r="B306" s="91"/>
      <c r="C306" s="65" t="s">
        <v>90</v>
      </c>
      <c r="D306" s="67" t="s">
        <v>328</v>
      </c>
      <c r="E306" s="49">
        <f>E307+E313</f>
        <v>173864</v>
      </c>
      <c r="F306" s="49">
        <f t="shared" ref="F306" si="41">F307+F313</f>
        <v>129091.34</v>
      </c>
      <c r="G306" s="29">
        <f t="shared" si="30"/>
        <v>44772.66</v>
      </c>
    </row>
    <row r="307" spans="1:7" ht="33" customHeight="1" x14ac:dyDescent="0.25">
      <c r="A307" s="92" t="s">
        <v>103</v>
      </c>
      <c r="B307" s="93"/>
      <c r="C307" s="65" t="s">
        <v>90</v>
      </c>
      <c r="D307" s="67" t="s">
        <v>329</v>
      </c>
      <c r="E307" s="49">
        <f>E308</f>
        <v>133536</v>
      </c>
      <c r="F307" s="49">
        <f t="shared" ref="F307" si="42">F308</f>
        <v>88763.34</v>
      </c>
      <c r="G307" s="29">
        <f t="shared" si="30"/>
        <v>44772.66</v>
      </c>
    </row>
    <row r="308" spans="1:7" ht="28.5" customHeight="1" x14ac:dyDescent="0.25">
      <c r="A308" s="92" t="s">
        <v>330</v>
      </c>
      <c r="B308" s="93"/>
      <c r="C308" s="65" t="s">
        <v>90</v>
      </c>
      <c r="D308" s="67" t="s">
        <v>331</v>
      </c>
      <c r="E308" s="49">
        <f>E309</f>
        <v>133536</v>
      </c>
      <c r="F308" s="49">
        <f t="shared" ref="F308" si="43">F309</f>
        <v>88763.34</v>
      </c>
      <c r="G308" s="29">
        <f t="shared" si="30"/>
        <v>44772.66</v>
      </c>
    </row>
    <row r="309" spans="1:7" ht="16.5" customHeight="1" x14ac:dyDescent="0.25">
      <c r="A309" s="90" t="s">
        <v>332</v>
      </c>
      <c r="B309" s="91"/>
      <c r="C309" s="65" t="s">
        <v>90</v>
      </c>
      <c r="D309" s="67" t="s">
        <v>333</v>
      </c>
      <c r="E309" s="49">
        <f>E310</f>
        <v>133536</v>
      </c>
      <c r="F309" s="49">
        <f t="shared" ref="F309" si="44">F310</f>
        <v>88763.34</v>
      </c>
      <c r="G309" s="29">
        <f t="shared" si="30"/>
        <v>44772.66</v>
      </c>
    </row>
    <row r="310" spans="1:7" ht="13.5" customHeight="1" x14ac:dyDescent="0.25">
      <c r="A310" s="90" t="s">
        <v>109</v>
      </c>
      <c r="B310" s="91"/>
      <c r="C310" s="65" t="s">
        <v>90</v>
      </c>
      <c r="D310" s="67" t="s">
        <v>334</v>
      </c>
      <c r="E310" s="49">
        <f>E311</f>
        <v>133536</v>
      </c>
      <c r="F310" s="49">
        <f t="shared" ref="F310" si="45">F311</f>
        <v>88763.34</v>
      </c>
      <c r="G310" s="29">
        <f t="shared" si="30"/>
        <v>44772.66</v>
      </c>
    </row>
    <row r="311" spans="1:7" ht="24.75" customHeight="1" x14ac:dyDescent="0.25">
      <c r="A311" s="90" t="s">
        <v>111</v>
      </c>
      <c r="B311" s="91"/>
      <c r="C311" s="65" t="s">
        <v>90</v>
      </c>
      <c r="D311" s="67" t="s">
        <v>335</v>
      </c>
      <c r="E311" s="49">
        <f>E312</f>
        <v>133536</v>
      </c>
      <c r="F311" s="49">
        <f t="shared" ref="F311" si="46">F312</f>
        <v>88763.34</v>
      </c>
      <c r="G311" s="29">
        <f t="shared" si="30"/>
        <v>44772.66</v>
      </c>
    </row>
    <row r="312" spans="1:7" ht="18.75" customHeight="1" x14ac:dyDescent="0.25">
      <c r="A312" s="90" t="s">
        <v>113</v>
      </c>
      <c r="B312" s="91"/>
      <c r="C312" s="65" t="s">
        <v>90</v>
      </c>
      <c r="D312" s="67" t="s">
        <v>336</v>
      </c>
      <c r="E312" s="49">
        <v>133536</v>
      </c>
      <c r="F312" s="49">
        <v>88763.34</v>
      </c>
      <c r="G312" s="29">
        <f t="shared" si="30"/>
        <v>44772.66</v>
      </c>
    </row>
    <row r="313" spans="1:7" ht="33" customHeight="1" x14ac:dyDescent="0.25">
      <c r="A313" s="90" t="s">
        <v>337</v>
      </c>
      <c r="B313" s="91"/>
      <c r="C313" s="65" t="s">
        <v>90</v>
      </c>
      <c r="D313" s="67" t="s">
        <v>338</v>
      </c>
      <c r="E313" s="49">
        <f>E314</f>
        <v>40328</v>
      </c>
      <c r="F313" s="49">
        <f t="shared" ref="F313" si="47">F314</f>
        <v>40328</v>
      </c>
      <c r="G313" s="29">
        <f t="shared" si="30"/>
        <v>0</v>
      </c>
    </row>
    <row r="314" spans="1:7" ht="15.75" customHeight="1" x14ac:dyDescent="0.25">
      <c r="A314" s="90" t="s">
        <v>109</v>
      </c>
      <c r="B314" s="91"/>
      <c r="C314" s="65" t="s">
        <v>90</v>
      </c>
      <c r="D314" s="67" t="s">
        <v>339</v>
      </c>
      <c r="E314" s="49">
        <f>E315</f>
        <v>40328</v>
      </c>
      <c r="F314" s="49">
        <f t="shared" ref="F314" si="48">F315</f>
        <v>40328</v>
      </c>
      <c r="G314" s="29">
        <f t="shared" si="30"/>
        <v>0</v>
      </c>
    </row>
    <row r="315" spans="1:7" ht="24.75" customHeight="1" x14ac:dyDescent="0.25">
      <c r="A315" s="90" t="s">
        <v>111</v>
      </c>
      <c r="B315" s="91"/>
      <c r="C315" s="65" t="s">
        <v>90</v>
      </c>
      <c r="D315" s="67" t="s">
        <v>340</v>
      </c>
      <c r="E315" s="49">
        <f>E316</f>
        <v>40328</v>
      </c>
      <c r="F315" s="49">
        <f t="shared" ref="F315" si="49">F316</f>
        <v>40328</v>
      </c>
      <c r="G315" s="29">
        <f t="shared" si="30"/>
        <v>0</v>
      </c>
    </row>
    <row r="316" spans="1:7" ht="22.5" customHeight="1" x14ac:dyDescent="0.25">
      <c r="A316" s="90" t="s">
        <v>119</v>
      </c>
      <c r="B316" s="91"/>
      <c r="C316" s="65" t="s">
        <v>90</v>
      </c>
      <c r="D316" s="67" t="s">
        <v>341</v>
      </c>
      <c r="E316" s="49">
        <v>40328</v>
      </c>
      <c r="F316" s="49">
        <v>40328</v>
      </c>
      <c r="G316" s="29">
        <f t="shared" si="30"/>
        <v>0</v>
      </c>
    </row>
    <row r="317" spans="1:7" ht="33" customHeight="1" x14ac:dyDescent="0.25">
      <c r="A317" s="90" t="s">
        <v>342</v>
      </c>
      <c r="B317" s="91"/>
      <c r="C317" s="65" t="s">
        <v>90</v>
      </c>
      <c r="D317" s="67" t="s">
        <v>343</v>
      </c>
      <c r="E317" s="49">
        <f>E318+E324</f>
        <v>732437</v>
      </c>
      <c r="F317" s="49">
        <f>F318+F324</f>
        <v>496323.59</v>
      </c>
      <c r="G317" s="29">
        <f t="shared" si="30"/>
        <v>236113.40999999997</v>
      </c>
    </row>
    <row r="318" spans="1:7" ht="33" customHeight="1" x14ac:dyDescent="0.25">
      <c r="A318" s="92" t="s">
        <v>103</v>
      </c>
      <c r="B318" s="93"/>
      <c r="C318" s="65" t="s">
        <v>90</v>
      </c>
      <c r="D318" s="67" t="s">
        <v>344</v>
      </c>
      <c r="E318" s="49">
        <f t="shared" ref="E318:F322" si="50">E319</f>
        <v>613896</v>
      </c>
      <c r="F318" s="49">
        <f t="shared" si="50"/>
        <v>383169.96</v>
      </c>
      <c r="G318" s="29">
        <f t="shared" si="30"/>
        <v>230726.03999999998</v>
      </c>
    </row>
    <row r="319" spans="1:7" ht="33" customHeight="1" x14ac:dyDescent="0.25">
      <c r="A319" s="92" t="s">
        <v>330</v>
      </c>
      <c r="B319" s="93"/>
      <c r="C319" s="65" t="s">
        <v>90</v>
      </c>
      <c r="D319" s="67" t="s">
        <v>345</v>
      </c>
      <c r="E319" s="49">
        <f t="shared" si="50"/>
        <v>613896</v>
      </c>
      <c r="F319" s="49">
        <f t="shared" si="50"/>
        <v>383169.96</v>
      </c>
      <c r="G319" s="29">
        <f t="shared" si="30"/>
        <v>230726.03999999998</v>
      </c>
    </row>
    <row r="320" spans="1:7" ht="17.25" customHeight="1" x14ac:dyDescent="0.25">
      <c r="A320" s="90" t="s">
        <v>332</v>
      </c>
      <c r="B320" s="91"/>
      <c r="C320" s="65" t="s">
        <v>90</v>
      </c>
      <c r="D320" s="67" t="s">
        <v>346</v>
      </c>
      <c r="E320" s="49">
        <f t="shared" si="50"/>
        <v>613896</v>
      </c>
      <c r="F320" s="49">
        <f t="shared" si="50"/>
        <v>383169.96</v>
      </c>
      <c r="G320" s="29">
        <f t="shared" si="30"/>
        <v>230726.03999999998</v>
      </c>
    </row>
    <row r="321" spans="1:7" ht="17.25" customHeight="1" x14ac:dyDescent="0.25">
      <c r="A321" s="90" t="s">
        <v>109</v>
      </c>
      <c r="B321" s="91"/>
      <c r="C321" s="65" t="s">
        <v>90</v>
      </c>
      <c r="D321" s="67" t="s">
        <v>347</v>
      </c>
      <c r="E321" s="49">
        <f t="shared" si="50"/>
        <v>613896</v>
      </c>
      <c r="F321" s="49">
        <f t="shared" si="50"/>
        <v>383169.96</v>
      </c>
      <c r="G321" s="29">
        <f t="shared" si="30"/>
        <v>230726.03999999998</v>
      </c>
    </row>
    <row r="322" spans="1:7" ht="27.75" customHeight="1" x14ac:dyDescent="0.25">
      <c r="A322" s="90" t="s">
        <v>111</v>
      </c>
      <c r="B322" s="91"/>
      <c r="C322" s="65" t="s">
        <v>90</v>
      </c>
      <c r="D322" s="67" t="s">
        <v>348</v>
      </c>
      <c r="E322" s="49">
        <f t="shared" si="50"/>
        <v>613896</v>
      </c>
      <c r="F322" s="49">
        <f t="shared" si="50"/>
        <v>383169.96</v>
      </c>
      <c r="G322" s="29">
        <f t="shared" si="30"/>
        <v>230726.03999999998</v>
      </c>
    </row>
    <row r="323" spans="1:7" ht="18.75" customHeight="1" x14ac:dyDescent="0.25">
      <c r="A323" s="90" t="s">
        <v>113</v>
      </c>
      <c r="B323" s="91"/>
      <c r="C323" s="65" t="s">
        <v>90</v>
      </c>
      <c r="D323" s="67" t="s">
        <v>349</v>
      </c>
      <c r="E323" s="49">
        <v>613896</v>
      </c>
      <c r="F323" s="49">
        <v>383169.96</v>
      </c>
      <c r="G323" s="29">
        <f t="shared" si="30"/>
        <v>230726.03999999998</v>
      </c>
    </row>
    <row r="324" spans="1:7" ht="33" customHeight="1" x14ac:dyDescent="0.25">
      <c r="A324" s="90" t="s">
        <v>337</v>
      </c>
      <c r="B324" s="91"/>
      <c r="C324" s="65" t="s">
        <v>90</v>
      </c>
      <c r="D324" s="67" t="s">
        <v>350</v>
      </c>
      <c r="E324" s="49">
        <f t="shared" ref="E324:F326" si="51">E325</f>
        <v>118541</v>
      </c>
      <c r="F324" s="49">
        <f t="shared" si="51"/>
        <v>113153.63</v>
      </c>
      <c r="G324" s="29">
        <f t="shared" si="30"/>
        <v>5387.3699999999953</v>
      </c>
    </row>
    <row r="325" spans="1:7" ht="15" customHeight="1" x14ac:dyDescent="0.25">
      <c r="A325" s="90" t="s">
        <v>109</v>
      </c>
      <c r="B325" s="91"/>
      <c r="C325" s="65" t="s">
        <v>90</v>
      </c>
      <c r="D325" s="67" t="s">
        <v>351</v>
      </c>
      <c r="E325" s="49">
        <f t="shared" si="51"/>
        <v>118541</v>
      </c>
      <c r="F325" s="49">
        <f t="shared" si="51"/>
        <v>113153.63</v>
      </c>
      <c r="G325" s="29">
        <f t="shared" si="30"/>
        <v>5387.3699999999953</v>
      </c>
    </row>
    <row r="326" spans="1:7" ht="25.5" customHeight="1" x14ac:dyDescent="0.25">
      <c r="A326" s="90" t="s">
        <v>111</v>
      </c>
      <c r="B326" s="91"/>
      <c r="C326" s="65" t="s">
        <v>90</v>
      </c>
      <c r="D326" s="67" t="s">
        <v>352</v>
      </c>
      <c r="E326" s="49">
        <f t="shared" si="51"/>
        <v>118541</v>
      </c>
      <c r="F326" s="49">
        <f t="shared" si="51"/>
        <v>113153.63</v>
      </c>
      <c r="G326" s="29">
        <f t="shared" si="30"/>
        <v>5387.3699999999953</v>
      </c>
    </row>
    <row r="327" spans="1:7" ht="21" customHeight="1" x14ac:dyDescent="0.25">
      <c r="A327" s="90" t="s">
        <v>119</v>
      </c>
      <c r="B327" s="91"/>
      <c r="C327" s="65" t="s">
        <v>90</v>
      </c>
      <c r="D327" s="67" t="s">
        <v>353</v>
      </c>
      <c r="E327" s="49">
        <v>118541</v>
      </c>
      <c r="F327" s="49">
        <v>113153.63</v>
      </c>
      <c r="G327" s="29">
        <f t="shared" si="30"/>
        <v>5387.3699999999953</v>
      </c>
    </row>
    <row r="328" spans="1:7" ht="33" customHeight="1" x14ac:dyDescent="0.25">
      <c r="A328" s="90" t="s">
        <v>354</v>
      </c>
      <c r="B328" s="91"/>
      <c r="C328" s="65" t="s">
        <v>90</v>
      </c>
      <c r="D328" s="67" t="s">
        <v>355</v>
      </c>
      <c r="E328" s="49">
        <f>E329+E348</f>
        <v>613523</v>
      </c>
      <c r="F328" s="49">
        <f>F329+F348</f>
        <v>470821.35</v>
      </c>
      <c r="G328" s="29">
        <f t="shared" ref="G328:G369" si="52">E328-F328</f>
        <v>142701.65000000002</v>
      </c>
    </row>
    <row r="329" spans="1:7" ht="33" customHeight="1" x14ac:dyDescent="0.25">
      <c r="A329" s="92" t="s">
        <v>136</v>
      </c>
      <c r="B329" s="93"/>
      <c r="C329" s="65" t="s">
        <v>90</v>
      </c>
      <c r="D329" s="67" t="s">
        <v>356</v>
      </c>
      <c r="E329" s="49">
        <f>E330+E335+E344</f>
        <v>572223</v>
      </c>
      <c r="F329" s="49">
        <f>F330+F344+F335</f>
        <v>440250.29</v>
      </c>
      <c r="G329" s="29">
        <f t="shared" si="52"/>
        <v>131972.71000000002</v>
      </c>
    </row>
    <row r="330" spans="1:7" ht="33" customHeight="1" x14ac:dyDescent="0.25">
      <c r="A330" s="92" t="s">
        <v>137</v>
      </c>
      <c r="B330" s="93"/>
      <c r="C330" s="65" t="s">
        <v>90</v>
      </c>
      <c r="D330" s="67" t="s">
        <v>357</v>
      </c>
      <c r="E330" s="49">
        <f t="shared" ref="E330:F333" si="53">E331</f>
        <v>4465</v>
      </c>
      <c r="F330" s="49">
        <f t="shared" si="53"/>
        <v>4465</v>
      </c>
      <c r="G330" s="29">
        <f t="shared" si="52"/>
        <v>0</v>
      </c>
    </row>
    <row r="331" spans="1:7" ht="37.5" customHeight="1" x14ac:dyDescent="0.25">
      <c r="A331" s="90" t="s">
        <v>154</v>
      </c>
      <c r="B331" s="91"/>
      <c r="C331" s="65" t="s">
        <v>90</v>
      </c>
      <c r="D331" s="67" t="s">
        <v>358</v>
      </c>
      <c r="E331" s="49">
        <f t="shared" si="53"/>
        <v>4465</v>
      </c>
      <c r="F331" s="49">
        <f t="shared" si="53"/>
        <v>4465</v>
      </c>
      <c r="G331" s="29">
        <f t="shared" si="52"/>
        <v>0</v>
      </c>
    </row>
    <row r="332" spans="1:7" ht="23.25" customHeight="1" x14ac:dyDescent="0.25">
      <c r="A332" s="90" t="s">
        <v>109</v>
      </c>
      <c r="B332" s="91"/>
      <c r="C332" s="65" t="s">
        <v>90</v>
      </c>
      <c r="D332" s="69" t="s">
        <v>540</v>
      </c>
      <c r="E332" s="49">
        <f t="shared" si="53"/>
        <v>4465</v>
      </c>
      <c r="F332" s="49">
        <f t="shared" si="53"/>
        <v>4465</v>
      </c>
      <c r="G332" s="29">
        <f t="shared" si="52"/>
        <v>0</v>
      </c>
    </row>
    <row r="333" spans="1:7" ht="24.75" customHeight="1" x14ac:dyDescent="0.25">
      <c r="A333" s="90" t="s">
        <v>139</v>
      </c>
      <c r="B333" s="91"/>
      <c r="C333" s="65" t="s">
        <v>90</v>
      </c>
      <c r="D333" s="69" t="s">
        <v>541</v>
      </c>
      <c r="E333" s="49">
        <f t="shared" si="53"/>
        <v>4465</v>
      </c>
      <c r="F333" s="49">
        <f t="shared" si="53"/>
        <v>4465</v>
      </c>
      <c r="G333" s="29">
        <f t="shared" si="52"/>
        <v>0</v>
      </c>
    </row>
    <row r="334" spans="1:7" ht="27" customHeight="1" x14ac:dyDescent="0.25">
      <c r="A334" s="90" t="s">
        <v>160</v>
      </c>
      <c r="B334" s="91"/>
      <c r="C334" s="65" t="s">
        <v>90</v>
      </c>
      <c r="D334" s="69" t="s">
        <v>542</v>
      </c>
      <c r="E334" s="49">
        <v>4465</v>
      </c>
      <c r="F334" s="49">
        <v>4465</v>
      </c>
      <c r="G334" s="29">
        <f t="shared" si="52"/>
        <v>0</v>
      </c>
    </row>
    <row r="335" spans="1:7" ht="24.75" customHeight="1" x14ac:dyDescent="0.25">
      <c r="A335" s="90" t="s">
        <v>138</v>
      </c>
      <c r="B335" s="91"/>
      <c r="C335" s="65" t="s">
        <v>90</v>
      </c>
      <c r="D335" s="67" t="s">
        <v>359</v>
      </c>
      <c r="E335" s="49">
        <f>E336+E340</f>
        <v>437658</v>
      </c>
      <c r="F335" s="49">
        <f>F336+F340</f>
        <v>320613.87</v>
      </c>
      <c r="G335" s="29">
        <f t="shared" si="52"/>
        <v>117044.13</v>
      </c>
    </row>
    <row r="336" spans="1:7" ht="17.25" customHeight="1" x14ac:dyDescent="0.25">
      <c r="A336" s="90" t="s">
        <v>109</v>
      </c>
      <c r="B336" s="91"/>
      <c r="C336" s="65" t="s">
        <v>90</v>
      </c>
      <c r="D336" s="67" t="s">
        <v>360</v>
      </c>
      <c r="E336" s="49">
        <f>E337</f>
        <v>390000</v>
      </c>
      <c r="F336" s="49">
        <f>F337</f>
        <v>277551.86</v>
      </c>
      <c r="G336" s="29">
        <f t="shared" si="52"/>
        <v>112448.14000000001</v>
      </c>
    </row>
    <row r="337" spans="1:7" ht="18" customHeight="1" x14ac:dyDescent="0.25">
      <c r="A337" s="90" t="s">
        <v>139</v>
      </c>
      <c r="B337" s="91"/>
      <c r="C337" s="65" t="s">
        <v>90</v>
      </c>
      <c r="D337" s="67" t="s">
        <v>361</v>
      </c>
      <c r="E337" s="49">
        <f>E339</f>
        <v>390000</v>
      </c>
      <c r="F337" s="49">
        <f>F339</f>
        <v>277551.86</v>
      </c>
      <c r="G337" s="29">
        <f t="shared" si="52"/>
        <v>112448.14000000001</v>
      </c>
    </row>
    <row r="338" spans="1:7" ht="13.5" hidden="1" customHeight="1" x14ac:dyDescent="0.25">
      <c r="A338" s="90" t="s">
        <v>140</v>
      </c>
      <c r="B338" s="91"/>
      <c r="C338" s="65" t="s">
        <v>90</v>
      </c>
      <c r="D338" s="67" t="s">
        <v>362</v>
      </c>
      <c r="E338" s="49"/>
      <c r="F338" s="49"/>
      <c r="G338" s="29">
        <f t="shared" si="52"/>
        <v>0</v>
      </c>
    </row>
    <row r="339" spans="1:7" ht="25.5" customHeight="1" x14ac:dyDescent="0.25">
      <c r="A339" s="90" t="s">
        <v>160</v>
      </c>
      <c r="B339" s="91"/>
      <c r="C339" s="65" t="s">
        <v>90</v>
      </c>
      <c r="D339" s="67" t="s">
        <v>363</v>
      </c>
      <c r="E339" s="49">
        <v>390000</v>
      </c>
      <c r="F339" s="49">
        <v>277551.86</v>
      </c>
      <c r="G339" s="29">
        <f t="shared" si="52"/>
        <v>112448.14000000001</v>
      </c>
    </row>
    <row r="340" spans="1:7" ht="29.25" customHeight="1" x14ac:dyDescent="0.25">
      <c r="A340" s="90" t="s">
        <v>167</v>
      </c>
      <c r="B340" s="91"/>
      <c r="C340" s="65" t="s">
        <v>90</v>
      </c>
      <c r="D340" s="67" t="s">
        <v>364</v>
      </c>
      <c r="E340" s="49">
        <f>E341</f>
        <v>47658</v>
      </c>
      <c r="F340" s="49">
        <f>F341</f>
        <v>43062.01</v>
      </c>
      <c r="G340" s="29">
        <f t="shared" si="52"/>
        <v>4595.989999999998</v>
      </c>
    </row>
    <row r="341" spans="1:7" ht="24" customHeight="1" x14ac:dyDescent="0.25">
      <c r="A341" s="90" t="s">
        <v>169</v>
      </c>
      <c r="B341" s="91"/>
      <c r="C341" s="65" t="s">
        <v>90</v>
      </c>
      <c r="D341" s="67" t="s">
        <v>365</v>
      </c>
      <c r="E341" s="49">
        <f>E343</f>
        <v>47658</v>
      </c>
      <c r="F341" s="49">
        <f>F343</f>
        <v>43062.01</v>
      </c>
      <c r="G341" s="29">
        <f t="shared" si="52"/>
        <v>4595.989999999998</v>
      </c>
    </row>
    <row r="342" spans="1:7" ht="24.75" hidden="1" customHeight="1" x14ac:dyDescent="0.25">
      <c r="A342" s="90" t="s">
        <v>171</v>
      </c>
      <c r="B342" s="91"/>
      <c r="C342" s="65" t="s">
        <v>90</v>
      </c>
      <c r="D342" s="67" t="s">
        <v>366</v>
      </c>
      <c r="E342" s="49"/>
      <c r="F342" s="49"/>
      <c r="G342" s="29">
        <f t="shared" si="52"/>
        <v>0</v>
      </c>
    </row>
    <row r="343" spans="1:7" ht="26.25" customHeight="1" x14ac:dyDescent="0.25">
      <c r="A343" s="90" t="s">
        <v>172</v>
      </c>
      <c r="B343" s="91"/>
      <c r="C343" s="65" t="s">
        <v>90</v>
      </c>
      <c r="D343" s="67" t="s">
        <v>367</v>
      </c>
      <c r="E343" s="49">
        <v>47658</v>
      </c>
      <c r="F343" s="49">
        <v>43062.01</v>
      </c>
      <c r="G343" s="29">
        <f t="shared" si="52"/>
        <v>4595.989999999998</v>
      </c>
    </row>
    <row r="344" spans="1:7" s="17" customFormat="1" ht="26.25" customHeight="1" x14ac:dyDescent="0.25">
      <c r="A344" s="90" t="s">
        <v>138</v>
      </c>
      <c r="B344" s="91"/>
      <c r="C344" s="65" t="s">
        <v>90</v>
      </c>
      <c r="D344" s="67" t="s">
        <v>594</v>
      </c>
      <c r="E344" s="49">
        <f t="shared" ref="E344:F346" si="54">E345</f>
        <v>130100</v>
      </c>
      <c r="F344" s="49">
        <f t="shared" si="54"/>
        <v>115171.42</v>
      </c>
      <c r="G344" s="29">
        <f t="shared" si="52"/>
        <v>14928.580000000002</v>
      </c>
    </row>
    <row r="345" spans="1:7" s="17" customFormat="1" ht="26.25" customHeight="1" x14ac:dyDescent="0.25">
      <c r="A345" s="90" t="s">
        <v>109</v>
      </c>
      <c r="B345" s="91"/>
      <c r="C345" s="65" t="s">
        <v>90</v>
      </c>
      <c r="D345" s="67" t="s">
        <v>593</v>
      </c>
      <c r="E345" s="49">
        <f t="shared" si="54"/>
        <v>130100</v>
      </c>
      <c r="F345" s="49">
        <f t="shared" si="54"/>
        <v>115171.42</v>
      </c>
      <c r="G345" s="29">
        <f t="shared" si="52"/>
        <v>14928.580000000002</v>
      </c>
    </row>
    <row r="346" spans="1:7" s="17" customFormat="1" ht="26.25" customHeight="1" x14ac:dyDescent="0.25">
      <c r="A346" s="90" t="s">
        <v>139</v>
      </c>
      <c r="B346" s="91"/>
      <c r="C346" s="65" t="s">
        <v>90</v>
      </c>
      <c r="D346" s="67" t="s">
        <v>592</v>
      </c>
      <c r="E346" s="49">
        <f t="shared" si="54"/>
        <v>130100</v>
      </c>
      <c r="F346" s="49">
        <f t="shared" si="54"/>
        <v>115171.42</v>
      </c>
      <c r="G346" s="29">
        <f t="shared" si="52"/>
        <v>14928.580000000002</v>
      </c>
    </row>
    <row r="347" spans="1:7" s="17" customFormat="1" ht="26.25" customHeight="1" x14ac:dyDescent="0.25">
      <c r="A347" s="90" t="s">
        <v>140</v>
      </c>
      <c r="B347" s="91"/>
      <c r="C347" s="65" t="s">
        <v>90</v>
      </c>
      <c r="D347" s="67" t="s">
        <v>591</v>
      </c>
      <c r="E347" s="49">
        <v>130100</v>
      </c>
      <c r="F347" s="49">
        <v>115171.42</v>
      </c>
      <c r="G347" s="29">
        <f t="shared" si="52"/>
        <v>14928.580000000002</v>
      </c>
    </row>
    <row r="348" spans="1:7" ht="16.5" customHeight="1" x14ac:dyDescent="0.25">
      <c r="A348" s="92" t="s">
        <v>141</v>
      </c>
      <c r="B348" s="93"/>
      <c r="C348" s="65" t="s">
        <v>90</v>
      </c>
      <c r="D348" s="67" t="s">
        <v>368</v>
      </c>
      <c r="E348" s="49">
        <f>E349</f>
        <v>41300</v>
      </c>
      <c r="F348" s="49">
        <f>F349</f>
        <v>30571.06</v>
      </c>
      <c r="G348" s="29">
        <f t="shared" si="52"/>
        <v>10728.939999999999</v>
      </c>
    </row>
    <row r="349" spans="1:7" ht="21.75" customHeight="1" x14ac:dyDescent="0.25">
      <c r="A349" s="92" t="s">
        <v>142</v>
      </c>
      <c r="B349" s="93"/>
      <c r="C349" s="65" t="s">
        <v>90</v>
      </c>
      <c r="D349" s="67" t="s">
        <v>369</v>
      </c>
      <c r="E349" s="49">
        <f>E350+E354</f>
        <v>41300</v>
      </c>
      <c r="F349" s="49">
        <f>F350+F354</f>
        <v>30571.06</v>
      </c>
      <c r="G349" s="29">
        <f t="shared" si="52"/>
        <v>10728.939999999999</v>
      </c>
    </row>
    <row r="350" spans="1:7" ht="24" customHeight="1" x14ac:dyDescent="0.25">
      <c r="A350" s="90" t="s">
        <v>213</v>
      </c>
      <c r="B350" s="91"/>
      <c r="C350" s="65" t="s">
        <v>90</v>
      </c>
      <c r="D350" s="67" t="s">
        <v>370</v>
      </c>
      <c r="E350" s="49">
        <f t="shared" ref="E350:F352" si="55">E351</f>
        <v>40000</v>
      </c>
      <c r="F350" s="49">
        <f t="shared" si="55"/>
        <v>29314</v>
      </c>
      <c r="G350" s="29">
        <f t="shared" si="52"/>
        <v>10686</v>
      </c>
    </row>
    <row r="351" spans="1:7" ht="16.5" customHeight="1" x14ac:dyDescent="0.25">
      <c r="A351" s="90" t="s">
        <v>109</v>
      </c>
      <c r="B351" s="91"/>
      <c r="C351" s="65" t="s">
        <v>90</v>
      </c>
      <c r="D351" s="67" t="s">
        <v>371</v>
      </c>
      <c r="E351" s="49">
        <f t="shared" si="55"/>
        <v>40000</v>
      </c>
      <c r="F351" s="49">
        <f t="shared" si="55"/>
        <v>29314</v>
      </c>
      <c r="G351" s="29">
        <f t="shared" si="52"/>
        <v>10686</v>
      </c>
    </row>
    <row r="352" spans="1:7" ht="16.5" customHeight="1" x14ac:dyDescent="0.25">
      <c r="A352" s="90" t="s">
        <v>144</v>
      </c>
      <c r="B352" s="91"/>
      <c r="C352" s="65" t="s">
        <v>90</v>
      </c>
      <c r="D352" s="67" t="s">
        <v>372</v>
      </c>
      <c r="E352" s="49">
        <f t="shared" si="55"/>
        <v>40000</v>
      </c>
      <c r="F352" s="49">
        <f t="shared" si="55"/>
        <v>29314</v>
      </c>
      <c r="G352" s="29">
        <f t="shared" si="52"/>
        <v>10686</v>
      </c>
    </row>
    <row r="353" spans="1:7" ht="13.5" customHeight="1" x14ac:dyDescent="0.25">
      <c r="A353" s="90" t="s">
        <v>217</v>
      </c>
      <c r="B353" s="91"/>
      <c r="C353" s="65" t="s">
        <v>90</v>
      </c>
      <c r="D353" s="67" t="s">
        <v>373</v>
      </c>
      <c r="E353" s="49">
        <v>40000</v>
      </c>
      <c r="F353" s="49">
        <v>29314</v>
      </c>
      <c r="G353" s="29">
        <f t="shared" si="52"/>
        <v>10686</v>
      </c>
    </row>
    <row r="354" spans="1:7" ht="14.25" customHeight="1" x14ac:dyDescent="0.25">
      <c r="A354" s="90" t="s">
        <v>143</v>
      </c>
      <c r="B354" s="91"/>
      <c r="C354" s="65" t="s">
        <v>90</v>
      </c>
      <c r="D354" s="67" t="s">
        <v>374</v>
      </c>
      <c r="E354" s="49">
        <f t="shared" ref="E354:F356" si="56">E355</f>
        <v>1300</v>
      </c>
      <c r="F354" s="49">
        <f t="shared" si="56"/>
        <v>1257.06</v>
      </c>
      <c r="G354" s="29">
        <f t="shared" si="52"/>
        <v>42.940000000000055</v>
      </c>
    </row>
    <row r="355" spans="1:7" ht="12.75" customHeight="1" x14ac:dyDescent="0.25">
      <c r="A355" s="90" t="s">
        <v>109</v>
      </c>
      <c r="B355" s="91"/>
      <c r="C355" s="65" t="s">
        <v>90</v>
      </c>
      <c r="D355" s="67" t="s">
        <v>375</v>
      </c>
      <c r="E355" s="49">
        <f t="shared" si="56"/>
        <v>1300</v>
      </c>
      <c r="F355" s="49">
        <f t="shared" si="56"/>
        <v>1257.06</v>
      </c>
      <c r="G355" s="29">
        <f t="shared" si="52"/>
        <v>42.940000000000055</v>
      </c>
    </row>
    <row r="356" spans="1:7" ht="15.75" customHeight="1" x14ac:dyDescent="0.25">
      <c r="A356" s="90" t="s">
        <v>144</v>
      </c>
      <c r="B356" s="91"/>
      <c r="C356" s="65" t="s">
        <v>90</v>
      </c>
      <c r="D356" s="67" t="s">
        <v>376</v>
      </c>
      <c r="E356" s="49">
        <f t="shared" si="56"/>
        <v>1300</v>
      </c>
      <c r="F356" s="49">
        <f t="shared" si="56"/>
        <v>1257.06</v>
      </c>
      <c r="G356" s="29">
        <f t="shared" si="52"/>
        <v>42.940000000000055</v>
      </c>
    </row>
    <row r="357" spans="1:7" ht="45.75" customHeight="1" x14ac:dyDescent="0.25">
      <c r="A357" s="90" t="s">
        <v>222</v>
      </c>
      <c r="B357" s="91"/>
      <c r="C357" s="65" t="s">
        <v>90</v>
      </c>
      <c r="D357" s="67" t="s">
        <v>377</v>
      </c>
      <c r="E357" s="49">
        <v>1300</v>
      </c>
      <c r="F357" s="49">
        <v>1257.06</v>
      </c>
      <c r="G357" s="29">
        <f t="shared" si="52"/>
        <v>42.940000000000055</v>
      </c>
    </row>
    <row r="358" spans="1:7" s="10" customFormat="1" ht="45.75" customHeight="1" x14ac:dyDescent="0.25">
      <c r="A358" s="94" t="s">
        <v>543</v>
      </c>
      <c r="B358" s="95"/>
      <c r="C358" s="65" t="s">
        <v>90</v>
      </c>
      <c r="D358" s="69" t="s">
        <v>549</v>
      </c>
      <c r="E358" s="49">
        <f t="shared" ref="E358:E368" si="57">E359</f>
        <v>10000</v>
      </c>
      <c r="F358" s="49">
        <f t="shared" ref="F358:F368" si="58">F359</f>
        <v>9630</v>
      </c>
      <c r="G358" s="29">
        <f t="shared" si="52"/>
        <v>370</v>
      </c>
    </row>
    <row r="359" spans="1:7" s="10" customFormat="1" ht="45.75" customHeight="1" x14ac:dyDescent="0.25">
      <c r="A359" s="94" t="s">
        <v>544</v>
      </c>
      <c r="B359" s="95"/>
      <c r="C359" s="65" t="s">
        <v>90</v>
      </c>
      <c r="D359" s="69" t="s">
        <v>550</v>
      </c>
      <c r="E359" s="49">
        <f t="shared" si="57"/>
        <v>10000</v>
      </c>
      <c r="F359" s="49">
        <f t="shared" si="58"/>
        <v>9630</v>
      </c>
      <c r="G359" s="29">
        <f t="shared" si="52"/>
        <v>370</v>
      </c>
    </row>
    <row r="360" spans="1:7" s="10" customFormat="1" ht="143.25" customHeight="1" x14ac:dyDescent="0.25">
      <c r="A360" s="94" t="s">
        <v>545</v>
      </c>
      <c r="B360" s="95"/>
      <c r="C360" s="65" t="s">
        <v>90</v>
      </c>
      <c r="D360" s="69" t="s">
        <v>551</v>
      </c>
      <c r="E360" s="49">
        <f t="shared" si="57"/>
        <v>10000</v>
      </c>
      <c r="F360" s="49">
        <f t="shared" si="58"/>
        <v>9630</v>
      </c>
      <c r="G360" s="29">
        <f t="shared" si="52"/>
        <v>370</v>
      </c>
    </row>
    <row r="361" spans="1:7" s="10" customFormat="1" ht="175.5" customHeight="1" x14ac:dyDescent="0.25">
      <c r="A361" s="94" t="s">
        <v>546</v>
      </c>
      <c r="B361" s="95"/>
      <c r="C361" s="65" t="s">
        <v>90</v>
      </c>
      <c r="D361" s="69" t="s">
        <v>552</v>
      </c>
      <c r="E361" s="49">
        <f t="shared" si="57"/>
        <v>10000</v>
      </c>
      <c r="F361" s="49">
        <f t="shared" si="58"/>
        <v>9630</v>
      </c>
      <c r="G361" s="29">
        <f t="shared" si="52"/>
        <v>370</v>
      </c>
    </row>
    <row r="362" spans="1:7" s="10" customFormat="1" ht="86.25" customHeight="1" x14ac:dyDescent="0.25">
      <c r="A362" s="94" t="s">
        <v>547</v>
      </c>
      <c r="B362" s="95"/>
      <c r="C362" s="65" t="s">
        <v>90</v>
      </c>
      <c r="D362" s="69" t="s">
        <v>553</v>
      </c>
      <c r="E362" s="49">
        <f t="shared" si="57"/>
        <v>10000</v>
      </c>
      <c r="F362" s="49">
        <f t="shared" si="58"/>
        <v>9630</v>
      </c>
      <c r="G362" s="29">
        <f t="shared" si="52"/>
        <v>370</v>
      </c>
    </row>
    <row r="363" spans="1:7" s="10" customFormat="1" ht="84" customHeight="1" x14ac:dyDescent="0.25">
      <c r="A363" s="94" t="s">
        <v>548</v>
      </c>
      <c r="B363" s="95"/>
      <c r="C363" s="65" t="s">
        <v>90</v>
      </c>
      <c r="D363" s="69" t="s">
        <v>554</v>
      </c>
      <c r="E363" s="49">
        <f t="shared" si="57"/>
        <v>10000</v>
      </c>
      <c r="F363" s="49">
        <f t="shared" si="58"/>
        <v>9630</v>
      </c>
      <c r="G363" s="29">
        <f t="shared" si="52"/>
        <v>370</v>
      </c>
    </row>
    <row r="364" spans="1:7" s="10" customFormat="1" ht="45.75" customHeight="1" x14ac:dyDescent="0.25">
      <c r="A364" s="94" t="s">
        <v>136</v>
      </c>
      <c r="B364" s="95"/>
      <c r="C364" s="65" t="s">
        <v>90</v>
      </c>
      <c r="D364" s="69" t="s">
        <v>555</v>
      </c>
      <c r="E364" s="49">
        <f t="shared" si="57"/>
        <v>10000</v>
      </c>
      <c r="F364" s="49">
        <f t="shared" si="58"/>
        <v>9630</v>
      </c>
      <c r="G364" s="29">
        <f t="shared" si="52"/>
        <v>370</v>
      </c>
    </row>
    <row r="365" spans="1:7" s="10" customFormat="1" ht="45.75" customHeight="1" x14ac:dyDescent="0.25">
      <c r="A365" s="92" t="s">
        <v>137</v>
      </c>
      <c r="B365" s="93"/>
      <c r="C365" s="65" t="s">
        <v>90</v>
      </c>
      <c r="D365" s="69" t="s">
        <v>556</v>
      </c>
      <c r="E365" s="49">
        <f t="shared" si="57"/>
        <v>10000</v>
      </c>
      <c r="F365" s="49">
        <f t="shared" si="58"/>
        <v>9630</v>
      </c>
      <c r="G365" s="29">
        <f t="shared" si="52"/>
        <v>370</v>
      </c>
    </row>
    <row r="366" spans="1:7" s="10" customFormat="1" ht="45.75" customHeight="1" x14ac:dyDescent="0.25">
      <c r="A366" s="90" t="s">
        <v>138</v>
      </c>
      <c r="B366" s="91"/>
      <c r="C366" s="65" t="s">
        <v>90</v>
      </c>
      <c r="D366" s="69" t="s">
        <v>557</v>
      </c>
      <c r="E366" s="49">
        <f t="shared" si="57"/>
        <v>10000</v>
      </c>
      <c r="F366" s="49">
        <f t="shared" si="58"/>
        <v>9630</v>
      </c>
      <c r="G366" s="29">
        <f t="shared" si="52"/>
        <v>370</v>
      </c>
    </row>
    <row r="367" spans="1:7" s="10" customFormat="1" ht="45.75" customHeight="1" x14ac:dyDescent="0.25">
      <c r="A367" s="90" t="s">
        <v>167</v>
      </c>
      <c r="B367" s="91"/>
      <c r="C367" s="65" t="s">
        <v>90</v>
      </c>
      <c r="D367" s="69" t="s">
        <v>558</v>
      </c>
      <c r="E367" s="49">
        <f t="shared" si="57"/>
        <v>10000</v>
      </c>
      <c r="F367" s="49">
        <f t="shared" si="58"/>
        <v>9630</v>
      </c>
      <c r="G367" s="29">
        <f t="shared" si="52"/>
        <v>370</v>
      </c>
    </row>
    <row r="368" spans="1:7" s="10" customFormat="1" ht="45.75" customHeight="1" x14ac:dyDescent="0.25">
      <c r="A368" s="90" t="s">
        <v>169</v>
      </c>
      <c r="B368" s="91"/>
      <c r="C368" s="65" t="s">
        <v>90</v>
      </c>
      <c r="D368" s="69" t="s">
        <v>559</v>
      </c>
      <c r="E368" s="49">
        <f t="shared" si="57"/>
        <v>10000</v>
      </c>
      <c r="F368" s="49">
        <f t="shared" si="58"/>
        <v>9630</v>
      </c>
      <c r="G368" s="29">
        <f t="shared" si="52"/>
        <v>370</v>
      </c>
    </row>
    <row r="369" spans="1:7" s="10" customFormat="1" ht="45.75" customHeight="1" x14ac:dyDescent="0.25">
      <c r="A369" s="90" t="s">
        <v>172</v>
      </c>
      <c r="B369" s="91"/>
      <c r="C369" s="65" t="s">
        <v>90</v>
      </c>
      <c r="D369" s="69" t="s">
        <v>560</v>
      </c>
      <c r="E369" s="49">
        <v>10000</v>
      </c>
      <c r="F369" s="49">
        <v>9630</v>
      </c>
      <c r="G369" s="29">
        <f t="shared" si="52"/>
        <v>370</v>
      </c>
    </row>
    <row r="370" spans="1:7" ht="18.75" customHeight="1" x14ac:dyDescent="0.25"/>
  </sheetData>
  <mergeCells count="368">
    <mergeCell ref="A2:G2"/>
    <mergeCell ref="A1:G1"/>
    <mergeCell ref="A200:B200"/>
    <mergeCell ref="A199:B199"/>
    <mergeCell ref="A263:B263"/>
    <mergeCell ref="A248:B248"/>
    <mergeCell ref="A249:B249"/>
    <mergeCell ref="A250:B250"/>
    <mergeCell ref="A151:B151"/>
    <mergeCell ref="A161:B161"/>
    <mergeCell ref="A153:B153"/>
    <mergeCell ref="A166:B166"/>
    <mergeCell ref="A159:B159"/>
    <mergeCell ref="A160:B160"/>
    <mergeCell ref="A162:B162"/>
    <mergeCell ref="A163:B163"/>
    <mergeCell ref="A259:B259"/>
    <mergeCell ref="A241:B241"/>
    <mergeCell ref="A246:B246"/>
    <mergeCell ref="A242:B242"/>
    <mergeCell ref="A247:B247"/>
    <mergeCell ref="A258:B258"/>
    <mergeCell ref="A261:B261"/>
    <mergeCell ref="A257:B257"/>
    <mergeCell ref="A148:B148"/>
    <mergeCell ref="A149:B149"/>
    <mergeCell ref="A150:B150"/>
    <mergeCell ref="A334:B334"/>
    <mergeCell ref="A339:B339"/>
    <mergeCell ref="A338:B338"/>
    <mergeCell ref="A343:B343"/>
    <mergeCell ref="A342:B342"/>
    <mergeCell ref="A341:B341"/>
    <mergeCell ref="A340:B340"/>
    <mergeCell ref="A337:B337"/>
    <mergeCell ref="A336:B336"/>
    <mergeCell ref="A369:B369"/>
    <mergeCell ref="A358:B358"/>
    <mergeCell ref="A359:B359"/>
    <mergeCell ref="A364:B364"/>
    <mergeCell ref="A355:B355"/>
    <mergeCell ref="A347:B347"/>
    <mergeCell ref="A354:B354"/>
    <mergeCell ref="A353:B353"/>
    <mergeCell ref="A352:B352"/>
    <mergeCell ref="A351:B351"/>
    <mergeCell ref="A350:B350"/>
    <mergeCell ref="A349:B349"/>
    <mergeCell ref="A348:B348"/>
    <mergeCell ref="A362:B362"/>
    <mergeCell ref="A363:B363"/>
    <mergeCell ref="A367:B367"/>
    <mergeCell ref="A368:B368"/>
    <mergeCell ref="A365:B365"/>
    <mergeCell ref="A366:B366"/>
    <mergeCell ref="A360:B360"/>
    <mergeCell ref="A361:B361"/>
    <mergeCell ref="A323:B323"/>
    <mergeCell ref="A322:B322"/>
    <mergeCell ref="A321:B321"/>
    <mergeCell ref="A320:B320"/>
    <mergeCell ref="A319:B319"/>
    <mergeCell ref="A318:B318"/>
    <mergeCell ref="A317:B317"/>
    <mergeCell ref="A357:B357"/>
    <mergeCell ref="A356:B356"/>
    <mergeCell ref="A344:B344"/>
    <mergeCell ref="A345:B345"/>
    <mergeCell ref="A346:B346"/>
    <mergeCell ref="A335:B335"/>
    <mergeCell ref="A333:B333"/>
    <mergeCell ref="A332:B332"/>
    <mergeCell ref="A331:B331"/>
    <mergeCell ref="A330:B330"/>
    <mergeCell ref="A325:B325"/>
    <mergeCell ref="A324:B324"/>
    <mergeCell ref="A329:B329"/>
    <mergeCell ref="A328:B328"/>
    <mergeCell ref="A327:B327"/>
    <mergeCell ref="A326:B326"/>
    <mergeCell ref="A299:B299"/>
    <mergeCell ref="A265:B265"/>
    <mergeCell ref="A266:B266"/>
    <mergeCell ref="A264:B264"/>
    <mergeCell ref="A269:B269"/>
    <mergeCell ref="A270:B270"/>
    <mergeCell ref="A271:B271"/>
    <mergeCell ref="A267:B267"/>
    <mergeCell ref="A268:B268"/>
    <mergeCell ref="A275:B275"/>
    <mergeCell ref="A272:B272"/>
    <mergeCell ref="A273:B273"/>
    <mergeCell ref="A274:B274"/>
    <mergeCell ref="A281:B281"/>
    <mergeCell ref="A278:B278"/>
    <mergeCell ref="A279:B279"/>
    <mergeCell ref="A280:B280"/>
    <mergeCell ref="A283:B283"/>
    <mergeCell ref="A285:B285"/>
    <mergeCell ref="A286:B286"/>
    <mergeCell ref="A287:B287"/>
    <mergeCell ref="A260:B260"/>
    <mergeCell ref="A256:B256"/>
    <mergeCell ref="A255:B255"/>
    <mergeCell ref="A254:B254"/>
    <mergeCell ref="A253:B253"/>
    <mergeCell ref="A219:B219"/>
    <mergeCell ref="A218:B218"/>
    <mergeCell ref="A220:B220"/>
    <mergeCell ref="A225:B225"/>
    <mergeCell ref="A226:B226"/>
    <mergeCell ref="A231:B231"/>
    <mergeCell ref="A240:B240"/>
    <mergeCell ref="A252:B252"/>
    <mergeCell ref="A251:B251"/>
    <mergeCell ref="A243:B243"/>
    <mergeCell ref="A222:B222"/>
    <mergeCell ref="A223:B223"/>
    <mergeCell ref="A224:B224"/>
    <mergeCell ref="A217:B217"/>
    <mergeCell ref="A221:B221"/>
    <mergeCell ref="A216:B216"/>
    <mergeCell ref="A215:B215"/>
    <mergeCell ref="A214:B214"/>
    <mergeCell ref="A213:B213"/>
    <mergeCell ref="A212:B212"/>
    <mergeCell ref="A211:B211"/>
    <mergeCell ref="A210:B210"/>
    <mergeCell ref="A209:B209"/>
    <mergeCell ref="A208:B208"/>
    <mergeCell ref="A207:B207"/>
    <mergeCell ref="A206:B206"/>
    <mergeCell ref="A205:B205"/>
    <mergeCell ref="A204:B204"/>
    <mergeCell ref="A203:B203"/>
    <mergeCell ref="A201:B201"/>
    <mergeCell ref="A202:B202"/>
    <mergeCell ref="A194:B194"/>
    <mergeCell ref="A189:B189"/>
    <mergeCell ref="A190:B190"/>
    <mergeCell ref="A191:B191"/>
    <mergeCell ref="A192:B192"/>
    <mergeCell ref="A193:B193"/>
    <mergeCell ref="A198:B198"/>
    <mergeCell ref="A197:B197"/>
    <mergeCell ref="A196:B196"/>
    <mergeCell ref="A195:B195"/>
    <mergeCell ref="A188:B188"/>
    <mergeCell ref="A187:B187"/>
    <mergeCell ref="A186:B186"/>
    <mergeCell ref="A185:B185"/>
    <mergeCell ref="A184:B184"/>
    <mergeCell ref="A183:B183"/>
    <mergeCell ref="A182:B182"/>
    <mergeCell ref="A181:B181"/>
    <mergeCell ref="A180:B180"/>
    <mergeCell ref="A179:B179"/>
    <mergeCell ref="A178:B178"/>
    <mergeCell ref="A177:B177"/>
    <mergeCell ref="A176:B176"/>
    <mergeCell ref="A175:B175"/>
    <mergeCell ref="A174:B174"/>
    <mergeCell ref="A173:B173"/>
    <mergeCell ref="A171:B171"/>
    <mergeCell ref="A170:B170"/>
    <mergeCell ref="A169:B169"/>
    <mergeCell ref="A168:B168"/>
    <mergeCell ref="A135:B135"/>
    <mergeCell ref="A167:B167"/>
    <mergeCell ref="A143:B143"/>
    <mergeCell ref="A142:B142"/>
    <mergeCell ref="A141:B141"/>
    <mergeCell ref="A144:B144"/>
    <mergeCell ref="A145:B145"/>
    <mergeCell ref="A146:B146"/>
    <mergeCell ref="A138:B138"/>
    <mergeCell ref="A137:B137"/>
    <mergeCell ref="A136:B136"/>
    <mergeCell ref="A164:B164"/>
    <mergeCell ref="A165:B165"/>
    <mergeCell ref="A140:B140"/>
    <mergeCell ref="A139:B139"/>
    <mergeCell ref="A152:B152"/>
    <mergeCell ref="A154:B154"/>
    <mergeCell ref="A155:B155"/>
    <mergeCell ref="A156:B156"/>
    <mergeCell ref="A157:B157"/>
    <mergeCell ref="A158:B158"/>
    <mergeCell ref="A147:B147"/>
    <mergeCell ref="A134:B134"/>
    <mergeCell ref="A133:B133"/>
    <mergeCell ref="A132:B132"/>
    <mergeCell ref="A131:B131"/>
    <mergeCell ref="A130:B130"/>
    <mergeCell ref="A129:B129"/>
    <mergeCell ref="A128:B128"/>
    <mergeCell ref="A127:B127"/>
    <mergeCell ref="A126:B126"/>
    <mergeCell ref="A125:B125"/>
    <mergeCell ref="A124:B124"/>
    <mergeCell ref="A123:B123"/>
    <mergeCell ref="A122:B122"/>
    <mergeCell ref="A121:B121"/>
    <mergeCell ref="A120:B120"/>
    <mergeCell ref="A118:B118"/>
    <mergeCell ref="A116:B116"/>
    <mergeCell ref="A115:B115"/>
    <mergeCell ref="A119:B119"/>
    <mergeCell ref="A117:B117"/>
    <mergeCell ref="A114:B114"/>
    <mergeCell ref="A113:B113"/>
    <mergeCell ref="A107:B107"/>
    <mergeCell ref="A109:B109"/>
    <mergeCell ref="A110:B110"/>
    <mergeCell ref="A111:B111"/>
    <mergeCell ref="A112:B112"/>
    <mergeCell ref="A106:B106"/>
    <mergeCell ref="A105:B105"/>
    <mergeCell ref="A108:B108"/>
    <mergeCell ref="A104:B104"/>
    <mergeCell ref="A103:B103"/>
    <mergeCell ref="A102:B102"/>
    <mergeCell ref="A101:B101"/>
    <mergeCell ref="A100:B100"/>
    <mergeCell ref="A99:B99"/>
    <mergeCell ref="A95:B95"/>
    <mergeCell ref="A92:B92"/>
    <mergeCell ref="A94:B94"/>
    <mergeCell ref="A93:B93"/>
    <mergeCell ref="A96:B96"/>
    <mergeCell ref="A91:B91"/>
    <mergeCell ref="A90:B90"/>
    <mergeCell ref="A89:B89"/>
    <mergeCell ref="A88:B88"/>
    <mergeCell ref="A87:B87"/>
    <mergeCell ref="A86:B86"/>
    <mergeCell ref="A85:B85"/>
    <mergeCell ref="A84:B84"/>
    <mergeCell ref="A83:B83"/>
    <mergeCell ref="A82:B82"/>
    <mergeCell ref="A81:B81"/>
    <mergeCell ref="A80:B80"/>
    <mergeCell ref="A79:B79"/>
    <mergeCell ref="A78:B78"/>
    <mergeCell ref="A77:B77"/>
    <mergeCell ref="A76:B76"/>
    <mergeCell ref="A75:B75"/>
    <mergeCell ref="A74:B74"/>
    <mergeCell ref="A73:B73"/>
    <mergeCell ref="A72:B72"/>
    <mergeCell ref="A71:B71"/>
    <mergeCell ref="A70:B70"/>
    <mergeCell ref="A69:B69"/>
    <mergeCell ref="A68:B68"/>
    <mergeCell ref="A67:B67"/>
    <mergeCell ref="A66:B66"/>
    <mergeCell ref="A61:B61"/>
    <mergeCell ref="A60:B60"/>
    <mergeCell ref="A63:B63"/>
    <mergeCell ref="A64:B64"/>
    <mergeCell ref="A65:B65"/>
    <mergeCell ref="A57:B57"/>
    <mergeCell ref="A59:B59"/>
    <mergeCell ref="A58:B58"/>
    <mergeCell ref="A56:B56"/>
    <mergeCell ref="A53:B53"/>
    <mergeCell ref="A37:B37"/>
    <mergeCell ref="A36:B36"/>
    <mergeCell ref="A35:B35"/>
    <mergeCell ref="A48:B48"/>
    <mergeCell ref="A47:B47"/>
    <mergeCell ref="A49:B49"/>
    <mergeCell ref="A51:B51"/>
    <mergeCell ref="A52:B52"/>
    <mergeCell ref="A50:B50"/>
    <mergeCell ref="A46:B46"/>
    <mergeCell ref="A45:B45"/>
    <mergeCell ref="A44:B44"/>
    <mergeCell ref="A43:B43"/>
    <mergeCell ref="A42:B42"/>
    <mergeCell ref="A41:B41"/>
    <mergeCell ref="A40:B40"/>
    <mergeCell ref="A39:B39"/>
    <mergeCell ref="A38:B38"/>
    <mergeCell ref="A30:B30"/>
    <mergeCell ref="A29:B29"/>
    <mergeCell ref="A28:B28"/>
    <mergeCell ref="A27:B27"/>
    <mergeCell ref="A26:B26"/>
    <mergeCell ref="A5:B5"/>
    <mergeCell ref="A25:B25"/>
    <mergeCell ref="A24:B24"/>
    <mergeCell ref="A23:B23"/>
    <mergeCell ref="A22:B22"/>
    <mergeCell ref="A21:B21"/>
    <mergeCell ref="A20:B20"/>
    <mergeCell ref="A17:B17"/>
    <mergeCell ref="A16:B16"/>
    <mergeCell ref="A15:B15"/>
    <mergeCell ref="A14:B14"/>
    <mergeCell ref="A13:B13"/>
    <mergeCell ref="A12:B12"/>
    <mergeCell ref="A11:B11"/>
    <mergeCell ref="A6:B6"/>
    <mergeCell ref="A4:B4"/>
    <mergeCell ref="A10:B10"/>
    <mergeCell ref="A9:B9"/>
    <mergeCell ref="A8:B8"/>
    <mergeCell ref="A7:B7"/>
    <mergeCell ref="A19:B19"/>
    <mergeCell ref="A18:B18"/>
    <mergeCell ref="A232:B232"/>
    <mergeCell ref="A239:B239"/>
    <mergeCell ref="A238:B238"/>
    <mergeCell ref="A237:B237"/>
    <mergeCell ref="A233:B233"/>
    <mergeCell ref="A234:B234"/>
    <mergeCell ref="A227:B227"/>
    <mergeCell ref="A228:B228"/>
    <mergeCell ref="A229:B229"/>
    <mergeCell ref="A230:B230"/>
    <mergeCell ref="A235:B235"/>
    <mergeCell ref="A97:B97"/>
    <mergeCell ref="A98:B98"/>
    <mergeCell ref="A34:B34"/>
    <mergeCell ref="A33:B33"/>
    <mergeCell ref="A32:B32"/>
    <mergeCell ref="A31:B31"/>
    <mergeCell ref="A303:B303"/>
    <mergeCell ref="A302:B302"/>
    <mergeCell ref="A301:B301"/>
    <mergeCell ref="A316:B316"/>
    <mergeCell ref="A315:B315"/>
    <mergeCell ref="A314:B314"/>
    <mergeCell ref="A313:B313"/>
    <mergeCell ref="A312:B312"/>
    <mergeCell ref="A309:B309"/>
    <mergeCell ref="A308:B308"/>
    <mergeCell ref="A307:B307"/>
    <mergeCell ref="A306:B306"/>
    <mergeCell ref="A305:B305"/>
    <mergeCell ref="A304:B304"/>
    <mergeCell ref="A311:B311"/>
    <mergeCell ref="A310:B310"/>
    <mergeCell ref="A262:B262"/>
    <mergeCell ref="A244:B244"/>
    <mergeCell ref="A245:B245"/>
    <mergeCell ref="A236:B236"/>
    <mergeCell ref="A172:B172"/>
    <mergeCell ref="A54:B54"/>
    <mergeCell ref="A55:B55"/>
    <mergeCell ref="A62:B62"/>
    <mergeCell ref="A300:B300"/>
    <mergeCell ref="A292:B292"/>
    <mergeCell ref="A293:B293"/>
    <mergeCell ref="A294:B294"/>
    <mergeCell ref="A297:B297"/>
    <mergeCell ref="A298:B298"/>
    <mergeCell ref="A296:B296"/>
    <mergeCell ref="A284:B284"/>
    <mergeCell ref="A276:B276"/>
    <mergeCell ref="A277:B277"/>
    <mergeCell ref="A288:B288"/>
    <mergeCell ref="A289:B289"/>
    <mergeCell ref="A290:B290"/>
    <mergeCell ref="A291:B291"/>
    <mergeCell ref="A295:B295"/>
    <mergeCell ref="A282:B282"/>
  </mergeCells>
  <pageMargins left="0.39370078740157499" right="0.39370078740157499" top="0.39370078740157499" bottom="0.39370078740157499" header="0.39370078740157499" footer="0.39370078740157499"/>
  <pageSetup paperSize="9" scale="91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showGridLines="0" tabSelected="1" workbookViewId="0">
      <selection sqref="A1:F1"/>
    </sheetView>
  </sheetViews>
  <sheetFormatPr defaultRowHeight="15" x14ac:dyDescent="0.25"/>
  <cols>
    <col min="1" max="1" width="28.28515625" customWidth="1"/>
    <col min="2" max="2" width="9.5703125" customWidth="1"/>
    <col min="3" max="3" width="27.28515625" customWidth="1"/>
    <col min="4" max="4" width="11.28515625" customWidth="1"/>
    <col min="5" max="5" width="13.140625" customWidth="1"/>
    <col min="6" max="6" width="15.42578125" customWidth="1"/>
  </cols>
  <sheetData>
    <row r="1" spans="1:6" s="20" customFormat="1" ht="106.5" customHeight="1" x14ac:dyDescent="0.25">
      <c r="A1" s="87" t="s">
        <v>636</v>
      </c>
      <c r="B1" s="87"/>
      <c r="C1" s="87"/>
      <c r="D1" s="87"/>
      <c r="E1" s="87"/>
      <c r="F1" s="87"/>
    </row>
    <row r="2" spans="1:6" ht="21" customHeight="1" x14ac:dyDescent="0.25">
      <c r="A2" s="109"/>
      <c r="B2" s="109"/>
      <c r="C2" s="109"/>
      <c r="D2" s="109"/>
      <c r="E2" s="109"/>
      <c r="F2" s="109"/>
    </row>
    <row r="3" spans="1:6" s="20" customFormat="1" ht="38.25" customHeight="1" x14ac:dyDescent="0.25">
      <c r="A3" s="110" t="s">
        <v>611</v>
      </c>
      <c r="B3" s="110"/>
      <c r="C3" s="110"/>
      <c r="D3" s="110"/>
      <c r="E3" s="110"/>
      <c r="F3" s="110"/>
    </row>
    <row r="4" spans="1:6" s="20" customFormat="1" ht="14.25" customHeight="1" thickBot="1" x14ac:dyDescent="0.3"/>
    <row r="5" spans="1:6" ht="62.65" customHeight="1" thickTop="1" thickBot="1" x14ac:dyDescent="0.3">
      <c r="A5" s="71" t="s">
        <v>0</v>
      </c>
      <c r="B5" s="63" t="s">
        <v>1</v>
      </c>
      <c r="C5" s="63" t="s">
        <v>379</v>
      </c>
      <c r="D5" s="63" t="s">
        <v>3</v>
      </c>
      <c r="E5" s="63" t="s">
        <v>4</v>
      </c>
      <c r="F5" s="77" t="s">
        <v>5</v>
      </c>
    </row>
    <row r="6" spans="1:6" ht="16.7" customHeight="1" thickTop="1" thickBot="1" x14ac:dyDescent="0.3">
      <c r="A6" s="71" t="s">
        <v>6</v>
      </c>
      <c r="B6" s="63" t="s">
        <v>7</v>
      </c>
      <c r="C6" s="63" t="s">
        <v>8</v>
      </c>
      <c r="D6" s="63" t="s">
        <v>9</v>
      </c>
      <c r="E6" s="63" t="s">
        <v>10</v>
      </c>
      <c r="F6" s="28" t="s">
        <v>11</v>
      </c>
    </row>
    <row r="7" spans="1:6" ht="34.5" customHeight="1" thickTop="1" x14ac:dyDescent="0.25">
      <c r="A7" s="79" t="s">
        <v>380</v>
      </c>
      <c r="B7" s="80" t="s">
        <v>381</v>
      </c>
      <c r="C7" s="80" t="s">
        <v>14</v>
      </c>
      <c r="D7" s="82">
        <f>D12+D17</f>
        <v>809143.74000000022</v>
      </c>
      <c r="E7" s="82">
        <f>E12+E17</f>
        <v>-1136442.5200000005</v>
      </c>
      <c r="F7" s="85">
        <f>D7-E7</f>
        <v>1945586.2600000007</v>
      </c>
    </row>
    <row r="8" spans="1:6" ht="42" customHeight="1" x14ac:dyDescent="0.25">
      <c r="A8" s="60" t="s">
        <v>382</v>
      </c>
      <c r="B8" s="65">
        <v>700</v>
      </c>
      <c r="C8" s="65" t="s">
        <v>383</v>
      </c>
      <c r="D8" s="58">
        <f>D13+D18</f>
        <v>809143.74000000022</v>
      </c>
      <c r="E8" s="58">
        <f>E13+E18</f>
        <v>-1136442.5200000005</v>
      </c>
      <c r="F8" s="83">
        <f>D8-E8</f>
        <v>1945586.2600000007</v>
      </c>
    </row>
    <row r="9" spans="1:6" ht="42" customHeight="1" x14ac:dyDescent="0.25">
      <c r="A9" s="60" t="s">
        <v>384</v>
      </c>
      <c r="B9" s="65">
        <v>710</v>
      </c>
      <c r="C9" s="65" t="s">
        <v>385</v>
      </c>
      <c r="D9" s="58">
        <f t="shared" ref="D9:E12" si="0">D10</f>
        <v>-8081625.2599999998</v>
      </c>
      <c r="E9" s="58">
        <f t="shared" si="0"/>
        <v>-7949999.9900000002</v>
      </c>
      <c r="F9" s="83">
        <f>D9-(E9)</f>
        <v>-131625.26999999955</v>
      </c>
    </row>
    <row r="10" spans="1:6" ht="42" customHeight="1" x14ac:dyDescent="0.25">
      <c r="A10" s="60" t="s">
        <v>386</v>
      </c>
      <c r="B10" s="65">
        <v>710</v>
      </c>
      <c r="C10" s="65" t="s">
        <v>387</v>
      </c>
      <c r="D10" s="58">
        <f t="shared" si="0"/>
        <v>-8081625.2599999998</v>
      </c>
      <c r="E10" s="58">
        <f t="shared" si="0"/>
        <v>-7949999.9900000002</v>
      </c>
      <c r="F10" s="84" t="s">
        <v>378</v>
      </c>
    </row>
    <row r="11" spans="1:6" ht="42" customHeight="1" x14ac:dyDescent="0.25">
      <c r="A11" s="60" t="s">
        <v>388</v>
      </c>
      <c r="B11" s="65">
        <v>710</v>
      </c>
      <c r="C11" s="65" t="s">
        <v>389</v>
      </c>
      <c r="D11" s="58">
        <f t="shared" si="0"/>
        <v>-8081625.2599999998</v>
      </c>
      <c r="E11" s="58">
        <f t="shared" si="0"/>
        <v>-7949999.9900000002</v>
      </c>
      <c r="F11" s="84" t="s">
        <v>378</v>
      </c>
    </row>
    <row r="12" spans="1:6" ht="42" customHeight="1" x14ac:dyDescent="0.25">
      <c r="A12" s="60" t="s">
        <v>390</v>
      </c>
      <c r="B12" s="65">
        <v>710</v>
      </c>
      <c r="C12" s="65" t="s">
        <v>391</v>
      </c>
      <c r="D12" s="58">
        <f t="shared" si="0"/>
        <v>-8081625.2599999998</v>
      </c>
      <c r="E12" s="58">
        <f t="shared" si="0"/>
        <v>-7949999.9900000002</v>
      </c>
      <c r="F12" s="84" t="s">
        <v>378</v>
      </c>
    </row>
    <row r="13" spans="1:6" ht="42" customHeight="1" x14ac:dyDescent="0.25">
      <c r="A13" s="60" t="s">
        <v>392</v>
      </c>
      <c r="B13" s="65">
        <v>710</v>
      </c>
      <c r="C13" s="65" t="s">
        <v>393</v>
      </c>
      <c r="D13" s="58">
        <v>-8081625.2599999998</v>
      </c>
      <c r="E13" s="58">
        <v>-7949999.9900000002</v>
      </c>
      <c r="F13" s="84" t="s">
        <v>378</v>
      </c>
    </row>
    <row r="14" spans="1:6" ht="42" customHeight="1" x14ac:dyDescent="0.25">
      <c r="A14" s="60" t="s">
        <v>394</v>
      </c>
      <c r="B14" s="65">
        <v>720</v>
      </c>
      <c r="C14" s="65" t="s">
        <v>395</v>
      </c>
      <c r="D14" s="58">
        <f t="shared" ref="D14:E17" si="1">D15</f>
        <v>8890769</v>
      </c>
      <c r="E14" s="58">
        <f t="shared" si="1"/>
        <v>6813557.4699999997</v>
      </c>
      <c r="F14" s="83">
        <f>D14-E14-410000</f>
        <v>1667211.5300000003</v>
      </c>
    </row>
    <row r="15" spans="1:6" ht="42" customHeight="1" x14ac:dyDescent="0.25">
      <c r="A15" s="60" t="s">
        <v>396</v>
      </c>
      <c r="B15" s="65">
        <v>720</v>
      </c>
      <c r="C15" s="65" t="s">
        <v>397</v>
      </c>
      <c r="D15" s="58">
        <f t="shared" si="1"/>
        <v>8890769</v>
      </c>
      <c r="E15" s="58">
        <f t="shared" si="1"/>
        <v>6813557.4699999997</v>
      </c>
      <c r="F15" s="84" t="s">
        <v>378</v>
      </c>
    </row>
    <row r="16" spans="1:6" ht="42" customHeight="1" x14ac:dyDescent="0.25">
      <c r="A16" s="60" t="s">
        <v>398</v>
      </c>
      <c r="B16" s="65">
        <v>720</v>
      </c>
      <c r="C16" s="65" t="s">
        <v>399</v>
      </c>
      <c r="D16" s="58">
        <f t="shared" si="1"/>
        <v>8890769</v>
      </c>
      <c r="E16" s="58">
        <f t="shared" si="1"/>
        <v>6813557.4699999997</v>
      </c>
      <c r="F16" s="84" t="s">
        <v>378</v>
      </c>
    </row>
    <row r="17" spans="1:6" ht="42" customHeight="1" x14ac:dyDescent="0.25">
      <c r="A17" s="60" t="s">
        <v>400</v>
      </c>
      <c r="B17" s="65">
        <v>720</v>
      </c>
      <c r="C17" s="65" t="s">
        <v>401</v>
      </c>
      <c r="D17" s="58">
        <f t="shared" si="1"/>
        <v>8890769</v>
      </c>
      <c r="E17" s="58">
        <f t="shared" si="1"/>
        <v>6813557.4699999997</v>
      </c>
      <c r="F17" s="84" t="s">
        <v>378</v>
      </c>
    </row>
    <row r="18" spans="1:6" ht="42" customHeight="1" x14ac:dyDescent="0.25">
      <c r="A18" s="60" t="s">
        <v>402</v>
      </c>
      <c r="B18" s="65">
        <v>720</v>
      </c>
      <c r="C18" s="65" t="s">
        <v>403</v>
      </c>
      <c r="D18" s="58">
        <v>8890769</v>
      </c>
      <c r="E18" s="58">
        <v>6813557.4699999997</v>
      </c>
      <c r="F18" s="84" t="s">
        <v>378</v>
      </c>
    </row>
    <row r="19" spans="1:6" ht="38.25" hidden="1" customHeight="1" x14ac:dyDescent="0.25">
      <c r="A19" s="73"/>
      <c r="B19" s="106"/>
      <c r="C19" s="106"/>
      <c r="D19" s="81"/>
      <c r="E19" s="107"/>
      <c r="F19" s="108"/>
    </row>
    <row r="20" spans="1:6" ht="18" hidden="1" customHeight="1" x14ac:dyDescent="0.25">
      <c r="A20" s="72"/>
      <c r="B20" s="111"/>
      <c r="C20" s="111"/>
      <c r="D20" s="72"/>
      <c r="E20" s="111"/>
      <c r="F20" s="111"/>
    </row>
    <row r="21" spans="1:6" ht="18" hidden="1" customHeight="1" x14ac:dyDescent="0.25">
      <c r="A21" s="73"/>
      <c r="B21" s="112"/>
      <c r="C21" s="112"/>
      <c r="D21" s="72"/>
      <c r="E21" s="108"/>
      <c r="F21" s="108"/>
    </row>
    <row r="22" spans="1:6" ht="14.1" hidden="1" customHeight="1" x14ac:dyDescent="0.25">
      <c r="A22" s="74"/>
      <c r="B22" s="113"/>
      <c r="C22" s="113"/>
      <c r="D22" s="72"/>
      <c r="E22" s="113"/>
      <c r="F22" s="113"/>
    </row>
    <row r="23" spans="1:6" ht="0" hidden="1" customHeight="1" x14ac:dyDescent="0.25"/>
  </sheetData>
  <mergeCells count="11">
    <mergeCell ref="B20:C20"/>
    <mergeCell ref="E20:F20"/>
    <mergeCell ref="B21:C21"/>
    <mergeCell ref="E21:F21"/>
    <mergeCell ref="B22:C22"/>
    <mergeCell ref="E22:F22"/>
    <mergeCell ref="B19:C19"/>
    <mergeCell ref="E19:F19"/>
    <mergeCell ref="A2:F2"/>
    <mergeCell ref="A3:F3"/>
    <mergeCell ref="A1:F1"/>
  </mergeCells>
  <pageMargins left="0.39370078740157499" right="0.39370078740157499" top="0.39370078740157499" bottom="0.39370078740157499" header="0.39370078740157499" footer="0.39370078740157499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ЗАМГЛАВЫ</cp:lastModifiedBy>
  <cp:lastPrinted>2021-12-03T08:38:34Z</cp:lastPrinted>
  <dcterms:created xsi:type="dcterms:W3CDTF">2021-03-12T08:01:45Z</dcterms:created>
  <dcterms:modified xsi:type="dcterms:W3CDTF">2021-12-03T08:39:23Z</dcterms:modified>
</cp:coreProperties>
</file>